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055" yWindow="1050" windowWidth="26835" windowHeight="11895"/>
  </bookViews>
  <sheets>
    <sheet name="Master" sheetId="1" r:id="rId1"/>
    <sheet name="Bins" sheetId="2" r:id="rId2"/>
    <sheet name="Distribution" sheetId="5" r:id="rId3"/>
    <sheet name="Dist Pivot" sheetId="4" r:id="rId4"/>
    <sheet name="Return-Pivot" sheetId="6" r:id="rId5"/>
    <sheet name="Tables" sheetId="7" r:id="rId6"/>
  </sheets>
  <calcPr calcId="145621"/>
  <pivotCaches>
    <pivotCache cacheId="27" r:id="rId7"/>
    <pivotCache cacheId="30" r:id="rId8"/>
  </pivotCaches>
</workbook>
</file>

<file path=xl/calcChain.xml><?xml version="1.0" encoding="utf-8"?>
<calcChain xmlns="http://schemas.openxmlformats.org/spreadsheetml/2006/main">
  <c r="V1028" i="1" l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T9" i="1"/>
  <c r="W9" i="1" l="1"/>
  <c r="V9" i="1"/>
  <c r="U9" i="1"/>
  <c r="Q9" i="1"/>
  <c r="P9" i="1"/>
  <c r="O9" i="1"/>
  <c r="J1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J9" i="1" s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T10" i="1" l="1"/>
  <c r="Q10" i="1"/>
  <c r="U10" i="1"/>
  <c r="O10" i="1"/>
  <c r="V10" i="1"/>
  <c r="W10" i="1"/>
  <c r="P10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H24" i="1" s="1"/>
  <c r="X23" i="1"/>
  <c r="D3" i="2"/>
  <c r="D6" i="2"/>
  <c r="M23" i="1"/>
  <c r="H25" i="1" l="1"/>
  <c r="D7" i="2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H26" i="1" l="1"/>
  <c r="H27" i="1" l="1"/>
  <c r="H28" i="1" l="1"/>
  <c r="H29" i="1" l="1"/>
  <c r="H30" i="1" l="1"/>
  <c r="H31" i="1" l="1"/>
  <c r="H32" i="1" l="1"/>
  <c r="H33" i="1" l="1"/>
  <c r="H34" i="1" l="1"/>
  <c r="H35" i="1" l="1"/>
  <c r="H36" i="1" l="1"/>
  <c r="H37" i="1" l="1"/>
  <c r="H38" i="1" l="1"/>
  <c r="H39" i="1" l="1"/>
  <c r="H40" i="1" l="1"/>
  <c r="H41" i="1" l="1"/>
  <c r="H42" i="1" l="1"/>
  <c r="H43" i="1" l="1"/>
  <c r="H44" i="1" l="1"/>
  <c r="H45" i="1" l="1"/>
  <c r="H46" i="1" l="1"/>
  <c r="H47" i="1" l="1"/>
  <c r="H48" i="1" l="1"/>
  <c r="H49" i="1" l="1"/>
  <c r="H50" i="1" l="1"/>
  <c r="H51" i="1" l="1"/>
  <c r="H52" i="1" l="1"/>
  <c r="H53" i="1" l="1"/>
  <c r="H54" i="1" l="1"/>
  <c r="H55" i="1" l="1"/>
  <c r="H56" i="1" l="1"/>
  <c r="H57" i="1" l="1"/>
  <c r="H58" i="1" l="1"/>
  <c r="H59" i="1" l="1"/>
  <c r="H60" i="1" l="1"/>
  <c r="H61" i="1" l="1"/>
  <c r="H62" i="1" l="1"/>
  <c r="H63" i="1" l="1"/>
  <c r="H64" i="1" l="1"/>
  <c r="H65" i="1" l="1"/>
  <c r="H66" i="1" l="1"/>
  <c r="H67" i="1" l="1"/>
  <c r="H68" i="1" l="1"/>
  <c r="H69" i="1" l="1"/>
  <c r="H70" i="1" l="1"/>
  <c r="H71" i="1" l="1"/>
  <c r="H72" i="1" l="1"/>
  <c r="H73" i="1" l="1"/>
  <c r="H74" i="1" l="1"/>
  <c r="H75" i="1" l="1"/>
  <c r="H76" i="1" l="1"/>
  <c r="H77" i="1" l="1"/>
  <c r="H78" i="1" l="1"/>
  <c r="H79" i="1" l="1"/>
  <c r="H80" i="1" l="1"/>
  <c r="H81" i="1" l="1"/>
  <c r="H82" i="1" l="1"/>
  <c r="H83" i="1" l="1"/>
  <c r="H84" i="1" l="1"/>
  <c r="H85" i="1" l="1"/>
  <c r="H86" i="1" l="1"/>
  <c r="H87" i="1" l="1"/>
  <c r="H88" i="1" l="1"/>
  <c r="H89" i="1" l="1"/>
  <c r="H90" i="1" l="1"/>
  <c r="H91" i="1" l="1"/>
  <c r="H92" i="1" l="1"/>
  <c r="H93" i="1" l="1"/>
  <c r="H94" i="1" l="1"/>
  <c r="H95" i="1" l="1"/>
  <c r="H96" i="1" l="1"/>
  <c r="H97" i="1" l="1"/>
  <c r="H98" i="1" l="1"/>
  <c r="H99" i="1" l="1"/>
  <c r="H100" i="1" l="1"/>
  <c r="H101" i="1" l="1"/>
  <c r="H102" i="1" l="1"/>
  <c r="H103" i="1" l="1"/>
  <c r="H104" i="1" l="1"/>
  <c r="H105" i="1" l="1"/>
  <c r="H106" i="1" l="1"/>
  <c r="H107" i="1" l="1"/>
  <c r="H108" i="1" l="1"/>
  <c r="H109" i="1" l="1"/>
  <c r="H110" i="1" l="1"/>
  <c r="H111" i="1" l="1"/>
  <c r="H112" i="1" l="1"/>
  <c r="H113" i="1" l="1"/>
  <c r="H114" i="1" l="1"/>
  <c r="H115" i="1" l="1"/>
  <c r="H116" i="1" l="1"/>
  <c r="H117" i="1" l="1"/>
  <c r="H118" i="1" l="1"/>
  <c r="H119" i="1" l="1"/>
  <c r="H120" i="1" l="1"/>
  <c r="H121" i="1" l="1"/>
  <c r="H122" i="1" l="1"/>
  <c r="H123" i="1" l="1"/>
  <c r="H124" i="1" l="1"/>
  <c r="H125" i="1" l="1"/>
  <c r="H126" i="1" l="1"/>
  <c r="H127" i="1" l="1"/>
  <c r="H128" i="1" l="1"/>
  <c r="H129" i="1" l="1"/>
  <c r="H130" i="1" l="1"/>
  <c r="H131" i="1" l="1"/>
  <c r="H132" i="1" l="1"/>
  <c r="H133" i="1" l="1"/>
  <c r="H134" i="1" l="1"/>
  <c r="H135" i="1" l="1"/>
  <c r="H136" i="1" l="1"/>
  <c r="H137" i="1" l="1"/>
  <c r="H138" i="1" l="1"/>
  <c r="H139" i="1" l="1"/>
  <c r="H140" i="1" l="1"/>
  <c r="H141" i="1" l="1"/>
  <c r="H142" i="1" l="1"/>
  <c r="H143" i="1" l="1"/>
  <c r="H144" i="1" l="1"/>
  <c r="H145" i="1" l="1"/>
  <c r="H146" i="1" l="1"/>
  <c r="H147" i="1" l="1"/>
  <c r="H148" i="1" l="1"/>
  <c r="H149" i="1" l="1"/>
  <c r="H150" i="1" l="1"/>
  <c r="H151" i="1" l="1"/>
  <c r="H152" i="1" l="1"/>
  <c r="H153" i="1" l="1"/>
  <c r="H154" i="1" l="1"/>
  <c r="H155" i="1" l="1"/>
  <c r="H156" i="1" l="1"/>
  <c r="H157" i="1" l="1"/>
  <c r="H158" i="1" l="1"/>
  <c r="H159" i="1" l="1"/>
  <c r="H160" i="1" l="1"/>
  <c r="H161" i="1" l="1"/>
  <c r="H162" i="1" l="1"/>
  <c r="H163" i="1" l="1"/>
  <c r="H164" i="1" l="1"/>
  <c r="H165" i="1" l="1"/>
  <c r="H166" i="1" l="1"/>
  <c r="H167" i="1" l="1"/>
  <c r="H168" i="1" l="1"/>
  <c r="H169" i="1" l="1"/>
  <c r="H170" i="1" l="1"/>
  <c r="H171" i="1" l="1"/>
  <c r="H172" i="1" l="1"/>
  <c r="H173" i="1" l="1"/>
  <c r="H174" i="1" l="1"/>
  <c r="H175" i="1" l="1"/>
  <c r="H176" i="1" l="1"/>
  <c r="H177" i="1" l="1"/>
  <c r="H178" i="1" l="1"/>
  <c r="H179" i="1" l="1"/>
  <c r="H180" i="1" l="1"/>
  <c r="H181" i="1" l="1"/>
  <c r="H182" i="1" l="1"/>
  <c r="H183" i="1" l="1"/>
  <c r="H184" i="1" l="1"/>
  <c r="H185" i="1" l="1"/>
  <c r="H186" i="1" l="1"/>
  <c r="H187" i="1" l="1"/>
  <c r="H188" i="1" l="1"/>
  <c r="H189" i="1" l="1"/>
  <c r="H190" i="1" l="1"/>
  <c r="H191" i="1" l="1"/>
  <c r="H192" i="1" l="1"/>
  <c r="H193" i="1" l="1"/>
  <c r="H194" i="1" l="1"/>
  <c r="H195" i="1" l="1"/>
  <c r="H196" i="1" l="1"/>
  <c r="H197" i="1" l="1"/>
  <c r="H198" i="1" l="1"/>
  <c r="H199" i="1" l="1"/>
  <c r="H200" i="1" l="1"/>
  <c r="H201" i="1" l="1"/>
  <c r="H202" i="1" l="1"/>
  <c r="H203" i="1" l="1"/>
  <c r="H204" i="1" l="1"/>
  <c r="H205" i="1" l="1"/>
  <c r="H206" i="1" l="1"/>
  <c r="H207" i="1" l="1"/>
  <c r="H208" i="1" l="1"/>
  <c r="H209" i="1" l="1"/>
  <c r="H210" i="1" l="1"/>
  <c r="H211" i="1" l="1"/>
  <c r="H212" i="1" l="1"/>
  <c r="H213" i="1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38" i="1" l="1"/>
  <c r="H239" i="1" l="1"/>
  <c r="H240" i="1" l="1"/>
  <c r="H241" i="1" l="1"/>
  <c r="H242" i="1" l="1"/>
  <c r="H243" i="1" l="1"/>
  <c r="H244" i="1" l="1"/>
  <c r="H245" i="1" l="1"/>
  <c r="H246" i="1" l="1"/>
  <c r="H247" i="1" l="1"/>
  <c r="H248" i="1" l="1"/>
  <c r="H249" i="1" l="1"/>
  <c r="H250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H274" i="1" l="1"/>
  <c r="H275" i="1" l="1"/>
  <c r="H276" i="1" l="1"/>
  <c r="H277" i="1" l="1"/>
  <c r="H278" i="1" l="1"/>
  <c r="H279" i="1" l="1"/>
  <c r="H280" i="1" l="1"/>
  <c r="H281" i="1" l="1"/>
  <c r="H282" i="1" l="1"/>
  <c r="H283" i="1" l="1"/>
  <c r="H284" i="1" l="1"/>
  <c r="H285" i="1" l="1"/>
  <c r="H286" i="1" l="1"/>
  <c r="H287" i="1" l="1"/>
  <c r="H288" i="1" l="1"/>
  <c r="H289" i="1" l="1"/>
  <c r="H290" i="1" l="1"/>
  <c r="H291" i="1" l="1"/>
  <c r="H292" i="1" l="1"/>
  <c r="H293" i="1" l="1"/>
  <c r="H294" i="1" l="1"/>
  <c r="H295" i="1" l="1"/>
  <c r="H296" i="1" l="1"/>
  <c r="H297" i="1" l="1"/>
  <c r="H298" i="1" l="1"/>
  <c r="H299" i="1" l="1"/>
  <c r="H300" i="1" l="1"/>
  <c r="H301" i="1" l="1"/>
  <c r="H302" i="1" l="1"/>
  <c r="H303" i="1" l="1"/>
  <c r="H304" i="1" l="1"/>
  <c r="H305" i="1" l="1"/>
  <c r="H306" i="1" l="1"/>
  <c r="H307" i="1" l="1"/>
  <c r="H308" i="1" l="1"/>
  <c r="H309" i="1" l="1"/>
  <c r="H310" i="1" l="1"/>
  <c r="H311" i="1" l="1"/>
  <c r="H312" i="1" l="1"/>
  <c r="H313" i="1" l="1"/>
  <c r="H314" i="1" l="1"/>
  <c r="H315" i="1" l="1"/>
  <c r="H316" i="1" l="1"/>
  <c r="H317" i="1" l="1"/>
  <c r="H318" i="1" l="1"/>
  <c r="H319" i="1" l="1"/>
  <c r="H320" i="1" l="1"/>
  <c r="H321" i="1" l="1"/>
  <c r="H322" i="1" l="1"/>
  <c r="H323" i="1" l="1"/>
  <c r="H324" i="1" l="1"/>
  <c r="H325" i="1" l="1"/>
  <c r="H326" i="1" l="1"/>
  <c r="H327" i="1" l="1"/>
  <c r="H328" i="1" l="1"/>
  <c r="H329" i="1" l="1"/>
  <c r="H330" i="1" l="1"/>
  <c r="H331" i="1" l="1"/>
  <c r="H332" i="1" l="1"/>
  <c r="H333" i="1" l="1"/>
  <c r="H334" i="1" l="1"/>
  <c r="H335" i="1" l="1"/>
  <c r="H336" i="1" l="1"/>
  <c r="H337" i="1" l="1"/>
  <c r="H338" i="1" l="1"/>
  <c r="H339" i="1" l="1"/>
  <c r="H340" i="1" l="1"/>
  <c r="H341" i="1" l="1"/>
  <c r="H342" i="1" l="1"/>
  <c r="H343" i="1" l="1"/>
  <c r="H344" i="1" l="1"/>
  <c r="H345" i="1" l="1"/>
  <c r="H346" i="1" l="1"/>
  <c r="H347" i="1" l="1"/>
  <c r="H348" i="1" l="1"/>
  <c r="H349" i="1" l="1"/>
  <c r="H350" i="1" l="1"/>
  <c r="H351" i="1" l="1"/>
  <c r="H352" i="1" l="1"/>
  <c r="H353" i="1" l="1"/>
  <c r="H354" i="1" l="1"/>
  <c r="H355" i="1" l="1"/>
  <c r="H356" i="1" l="1"/>
  <c r="H357" i="1" l="1"/>
  <c r="H358" i="1" l="1"/>
  <c r="H359" i="1" l="1"/>
  <c r="H360" i="1" l="1"/>
  <c r="H361" i="1" l="1"/>
  <c r="H362" i="1" l="1"/>
  <c r="H363" i="1" l="1"/>
  <c r="H364" i="1" l="1"/>
  <c r="H365" i="1" l="1"/>
  <c r="H366" i="1" l="1"/>
  <c r="H367" i="1" l="1"/>
  <c r="H368" i="1" l="1"/>
  <c r="H369" i="1" l="1"/>
  <c r="H370" i="1" l="1"/>
  <c r="H371" i="1" l="1"/>
  <c r="H372" i="1" l="1"/>
  <c r="H373" i="1" l="1"/>
  <c r="H374" i="1" l="1"/>
  <c r="H375" i="1" l="1"/>
  <c r="H376" i="1" l="1"/>
  <c r="H377" i="1" l="1"/>
  <c r="H378" i="1" l="1"/>
  <c r="H379" i="1" l="1"/>
  <c r="H380" i="1" l="1"/>
  <c r="H381" i="1" l="1"/>
  <c r="H382" i="1" l="1"/>
  <c r="H383" i="1" l="1"/>
  <c r="H384" i="1" l="1"/>
  <c r="H385" i="1" l="1"/>
  <c r="H386" i="1" l="1"/>
  <c r="H387" i="1" l="1"/>
  <c r="H388" i="1" l="1"/>
  <c r="H389" i="1" l="1"/>
  <c r="H390" i="1" l="1"/>
  <c r="H391" i="1" l="1"/>
  <c r="H392" i="1" l="1"/>
  <c r="H393" i="1" l="1"/>
  <c r="H394" i="1" l="1"/>
  <c r="H395" i="1" l="1"/>
  <c r="H396" i="1" l="1"/>
  <c r="H397" i="1" l="1"/>
  <c r="H398" i="1" l="1"/>
  <c r="H399" i="1" l="1"/>
  <c r="H400" i="1" l="1"/>
  <c r="H401" i="1" l="1"/>
  <c r="H402" i="1" l="1"/>
  <c r="H403" i="1" l="1"/>
  <c r="H404" i="1" l="1"/>
  <c r="H405" i="1" l="1"/>
  <c r="H406" i="1" l="1"/>
  <c r="H407" i="1" l="1"/>
  <c r="H408" i="1" l="1"/>
  <c r="H409" i="1" l="1"/>
  <c r="H410" i="1" l="1"/>
  <c r="H411" i="1" l="1"/>
  <c r="H412" i="1" l="1"/>
  <c r="H413" i="1" l="1"/>
  <c r="H414" i="1" l="1"/>
  <c r="H415" i="1" l="1"/>
  <c r="H416" i="1" l="1"/>
  <c r="H417" i="1" l="1"/>
  <c r="H418" i="1" l="1"/>
  <c r="H419" i="1" l="1"/>
  <c r="H420" i="1" l="1"/>
  <c r="H421" i="1" l="1"/>
  <c r="H422" i="1" l="1"/>
  <c r="H423" i="1" l="1"/>
  <c r="H424" i="1" l="1"/>
  <c r="H425" i="1" l="1"/>
  <c r="H426" i="1" l="1"/>
  <c r="H427" i="1" l="1"/>
  <c r="H428" i="1" l="1"/>
  <c r="H429" i="1" l="1"/>
  <c r="H430" i="1" l="1"/>
  <c r="H431" i="1" l="1"/>
  <c r="H432" i="1" l="1"/>
  <c r="H433" i="1" l="1"/>
  <c r="H434" i="1" l="1"/>
  <c r="H435" i="1" l="1"/>
  <c r="H436" i="1" l="1"/>
  <c r="H437" i="1" l="1"/>
  <c r="H438" i="1" l="1"/>
  <c r="H439" i="1" l="1"/>
  <c r="H440" i="1" l="1"/>
  <c r="H441" i="1" l="1"/>
  <c r="H442" i="1" l="1"/>
  <c r="H443" i="1" l="1"/>
  <c r="H444" i="1" l="1"/>
  <c r="H445" i="1" l="1"/>
  <c r="H446" i="1" l="1"/>
  <c r="H447" i="1" l="1"/>
  <c r="H448" i="1" l="1"/>
  <c r="H449" i="1" l="1"/>
  <c r="H450" i="1" l="1"/>
  <c r="H451" i="1" l="1"/>
  <c r="H452" i="1" l="1"/>
  <c r="H453" i="1" l="1"/>
  <c r="H454" i="1" l="1"/>
  <c r="H455" i="1" l="1"/>
  <c r="H456" i="1" l="1"/>
  <c r="H457" i="1" l="1"/>
  <c r="H458" i="1" l="1"/>
  <c r="H459" i="1" l="1"/>
  <c r="H460" i="1" l="1"/>
  <c r="H461" i="1" l="1"/>
  <c r="H462" i="1" l="1"/>
  <c r="H463" i="1" l="1"/>
  <c r="H464" i="1" l="1"/>
  <c r="H465" i="1" l="1"/>
  <c r="H466" i="1" l="1"/>
  <c r="H467" i="1" l="1"/>
  <c r="H468" i="1" l="1"/>
  <c r="H469" i="1" l="1"/>
  <c r="H470" i="1" l="1"/>
  <c r="H471" i="1" l="1"/>
  <c r="H472" i="1" l="1"/>
  <c r="H473" i="1" l="1"/>
  <c r="H474" i="1" l="1"/>
  <c r="H475" i="1" l="1"/>
  <c r="H476" i="1" l="1"/>
  <c r="H477" i="1" l="1"/>
  <c r="H478" i="1" l="1"/>
  <c r="H479" i="1" l="1"/>
  <c r="H480" i="1" l="1"/>
  <c r="H481" i="1" l="1"/>
  <c r="H482" i="1" l="1"/>
  <c r="H483" i="1" l="1"/>
  <c r="H484" i="1" l="1"/>
  <c r="H485" i="1" l="1"/>
  <c r="H486" i="1" l="1"/>
  <c r="H487" i="1" l="1"/>
  <c r="H488" i="1" l="1"/>
  <c r="H489" i="1" l="1"/>
  <c r="H490" i="1" l="1"/>
  <c r="H491" i="1" l="1"/>
  <c r="H492" i="1" l="1"/>
  <c r="H493" i="1" l="1"/>
  <c r="H494" i="1" l="1"/>
  <c r="H495" i="1" l="1"/>
  <c r="H496" i="1" l="1"/>
  <c r="H497" i="1" l="1"/>
  <c r="H498" i="1" l="1"/>
  <c r="H499" i="1" l="1"/>
  <c r="H500" i="1" l="1"/>
  <c r="H501" i="1" l="1"/>
  <c r="H502" i="1" l="1"/>
  <c r="H503" i="1" l="1"/>
  <c r="H504" i="1" l="1"/>
  <c r="H505" i="1" l="1"/>
  <c r="H506" i="1" l="1"/>
  <c r="H507" i="1" l="1"/>
  <c r="H508" i="1" l="1"/>
  <c r="H509" i="1" l="1"/>
  <c r="H510" i="1" l="1"/>
  <c r="H511" i="1" l="1"/>
  <c r="H512" i="1" l="1"/>
  <c r="H513" i="1" l="1"/>
  <c r="H514" i="1" l="1"/>
  <c r="H515" i="1" l="1"/>
  <c r="H516" i="1" l="1"/>
  <c r="H517" i="1" l="1"/>
  <c r="H518" i="1" l="1"/>
  <c r="H519" i="1" l="1"/>
  <c r="H520" i="1" l="1"/>
  <c r="H521" i="1" l="1"/>
  <c r="H522" i="1" l="1"/>
  <c r="H523" i="1" l="1"/>
  <c r="H524" i="1" l="1"/>
  <c r="H525" i="1" l="1"/>
  <c r="H526" i="1" l="1"/>
  <c r="H527" i="1" l="1"/>
  <c r="H528" i="1" l="1"/>
  <c r="H529" i="1" l="1"/>
  <c r="H530" i="1" l="1"/>
  <c r="H531" i="1" l="1"/>
  <c r="H532" i="1" l="1"/>
  <c r="H533" i="1" l="1"/>
  <c r="H534" i="1" l="1"/>
  <c r="H535" i="1" l="1"/>
  <c r="H536" i="1" l="1"/>
  <c r="H537" i="1" l="1"/>
  <c r="H538" i="1" l="1"/>
  <c r="H539" i="1" l="1"/>
  <c r="H540" i="1" l="1"/>
  <c r="H541" i="1" l="1"/>
  <c r="H542" i="1" l="1"/>
  <c r="H543" i="1" l="1"/>
  <c r="H544" i="1" l="1"/>
  <c r="H545" i="1" l="1"/>
  <c r="H546" i="1" l="1"/>
  <c r="H547" i="1" l="1"/>
  <c r="H548" i="1" l="1"/>
  <c r="H549" i="1" l="1"/>
  <c r="H550" i="1" l="1"/>
  <c r="H551" i="1" l="1"/>
  <c r="H552" i="1" l="1"/>
  <c r="H553" i="1" l="1"/>
  <c r="H554" i="1" l="1"/>
  <c r="H555" i="1" l="1"/>
  <c r="H556" i="1" l="1"/>
  <c r="H557" i="1" l="1"/>
  <c r="H558" i="1" l="1"/>
  <c r="H559" i="1" l="1"/>
  <c r="H560" i="1" l="1"/>
  <c r="H561" i="1" l="1"/>
  <c r="H562" i="1" l="1"/>
  <c r="H563" i="1" l="1"/>
  <c r="H564" i="1" l="1"/>
  <c r="H565" i="1" l="1"/>
  <c r="H566" i="1" l="1"/>
  <c r="H567" i="1" l="1"/>
  <c r="H568" i="1" l="1"/>
  <c r="H569" i="1" l="1"/>
  <c r="H570" i="1" l="1"/>
  <c r="H571" i="1" l="1"/>
  <c r="H572" i="1" l="1"/>
  <c r="H573" i="1" l="1"/>
  <c r="H574" i="1" l="1"/>
  <c r="H575" i="1" l="1"/>
  <c r="H576" i="1" l="1"/>
  <c r="H577" i="1" l="1"/>
  <c r="H578" i="1" l="1"/>
  <c r="H579" i="1" l="1"/>
  <c r="H580" i="1" l="1"/>
  <c r="H581" i="1" l="1"/>
  <c r="H582" i="1" l="1"/>
  <c r="H583" i="1" l="1"/>
  <c r="H584" i="1" l="1"/>
  <c r="H585" i="1" l="1"/>
  <c r="H586" i="1" l="1"/>
  <c r="H587" i="1" l="1"/>
  <c r="H588" i="1" l="1"/>
  <c r="H589" i="1" l="1"/>
  <c r="H590" i="1" l="1"/>
  <c r="H591" i="1" l="1"/>
  <c r="H592" i="1" l="1"/>
  <c r="H593" i="1" l="1"/>
  <c r="H594" i="1" l="1"/>
  <c r="H595" i="1" l="1"/>
  <c r="H596" i="1" l="1"/>
  <c r="H597" i="1" l="1"/>
  <c r="H598" i="1" l="1"/>
  <c r="H599" i="1" l="1"/>
  <c r="H600" i="1" l="1"/>
  <c r="H601" i="1" l="1"/>
  <c r="H602" i="1" l="1"/>
  <c r="H603" i="1" l="1"/>
  <c r="H604" i="1" l="1"/>
  <c r="H605" i="1" l="1"/>
  <c r="H606" i="1" l="1"/>
  <c r="H607" i="1" l="1"/>
  <c r="H608" i="1" l="1"/>
  <c r="H609" i="1" l="1"/>
  <c r="H610" i="1" l="1"/>
  <c r="H611" i="1" l="1"/>
  <c r="H612" i="1" l="1"/>
  <c r="H613" i="1" l="1"/>
  <c r="H614" i="1" l="1"/>
  <c r="H615" i="1" l="1"/>
  <c r="H616" i="1" l="1"/>
  <c r="H617" i="1" l="1"/>
  <c r="H618" i="1" l="1"/>
  <c r="H619" i="1" l="1"/>
  <c r="H620" i="1" l="1"/>
  <c r="H621" i="1" l="1"/>
  <c r="H622" i="1" l="1"/>
  <c r="H623" i="1" l="1"/>
  <c r="H624" i="1" l="1"/>
  <c r="H625" i="1" l="1"/>
  <c r="H626" i="1" l="1"/>
  <c r="H627" i="1" l="1"/>
  <c r="H628" i="1" l="1"/>
  <c r="H629" i="1" l="1"/>
  <c r="H630" i="1" l="1"/>
  <c r="H631" i="1" l="1"/>
  <c r="H632" i="1" l="1"/>
  <c r="H633" i="1" l="1"/>
  <c r="H634" i="1" l="1"/>
  <c r="H635" i="1" l="1"/>
  <c r="H636" i="1" l="1"/>
  <c r="H637" i="1" l="1"/>
  <c r="H638" i="1" l="1"/>
  <c r="H639" i="1" l="1"/>
  <c r="H640" i="1" l="1"/>
  <c r="H641" i="1" l="1"/>
  <c r="H642" i="1" l="1"/>
  <c r="H643" i="1" l="1"/>
  <c r="H644" i="1" l="1"/>
  <c r="H645" i="1" l="1"/>
  <c r="H646" i="1" l="1"/>
  <c r="H647" i="1" l="1"/>
  <c r="H648" i="1" l="1"/>
  <c r="H649" i="1" l="1"/>
  <c r="H650" i="1" l="1"/>
  <c r="H651" i="1" l="1"/>
  <c r="H652" i="1" l="1"/>
  <c r="H653" i="1" l="1"/>
  <c r="H654" i="1" l="1"/>
  <c r="H655" i="1" l="1"/>
  <c r="H656" i="1" l="1"/>
  <c r="H657" i="1" l="1"/>
  <c r="H658" i="1" l="1"/>
  <c r="H659" i="1" l="1"/>
  <c r="H660" i="1" l="1"/>
  <c r="H661" i="1" l="1"/>
  <c r="H662" i="1" l="1"/>
  <c r="H663" i="1" l="1"/>
  <c r="H664" i="1" l="1"/>
  <c r="H665" i="1" l="1"/>
  <c r="H666" i="1" l="1"/>
  <c r="H667" i="1" l="1"/>
  <c r="H668" i="1" l="1"/>
  <c r="H669" i="1" l="1"/>
  <c r="H670" i="1" l="1"/>
  <c r="H671" i="1" l="1"/>
  <c r="H672" i="1" l="1"/>
  <c r="H673" i="1" l="1"/>
  <c r="H674" i="1" l="1"/>
  <c r="H675" i="1" l="1"/>
  <c r="H676" i="1" l="1"/>
  <c r="H677" i="1" l="1"/>
  <c r="H678" i="1" l="1"/>
  <c r="H679" i="1" l="1"/>
  <c r="H680" i="1" l="1"/>
  <c r="H681" i="1" l="1"/>
  <c r="H682" i="1" l="1"/>
  <c r="H683" i="1" l="1"/>
  <c r="H684" i="1" l="1"/>
  <c r="H685" i="1" l="1"/>
  <c r="H686" i="1" l="1"/>
  <c r="H687" i="1" l="1"/>
  <c r="H688" i="1" l="1"/>
  <c r="H689" i="1" l="1"/>
  <c r="H690" i="1" l="1"/>
  <c r="H691" i="1" l="1"/>
  <c r="H692" i="1" l="1"/>
  <c r="H693" i="1" l="1"/>
  <c r="H694" i="1" l="1"/>
  <c r="H695" i="1" l="1"/>
  <c r="H696" i="1" l="1"/>
  <c r="H697" i="1" l="1"/>
  <c r="H698" i="1" l="1"/>
  <c r="H699" i="1" l="1"/>
  <c r="H700" i="1" l="1"/>
  <c r="H701" i="1" l="1"/>
  <c r="H702" i="1" l="1"/>
  <c r="H703" i="1" l="1"/>
  <c r="H704" i="1" l="1"/>
  <c r="H705" i="1" l="1"/>
  <c r="H706" i="1" l="1"/>
  <c r="H707" i="1" l="1"/>
  <c r="H708" i="1" l="1"/>
  <c r="H709" i="1" l="1"/>
  <c r="H710" i="1" l="1"/>
  <c r="H711" i="1" l="1"/>
  <c r="H712" i="1" l="1"/>
  <c r="H713" i="1" l="1"/>
  <c r="H714" i="1" l="1"/>
  <c r="H715" i="1" l="1"/>
  <c r="H716" i="1" l="1"/>
  <c r="H717" i="1" l="1"/>
  <c r="H718" i="1" l="1"/>
  <c r="H719" i="1" l="1"/>
  <c r="H720" i="1" l="1"/>
  <c r="H721" i="1" l="1"/>
  <c r="H722" i="1" l="1"/>
  <c r="H723" i="1" l="1"/>
  <c r="H724" i="1" l="1"/>
  <c r="H725" i="1" l="1"/>
  <c r="H726" i="1" l="1"/>
  <c r="H727" i="1" l="1"/>
  <c r="H728" i="1" l="1"/>
  <c r="H729" i="1" l="1"/>
  <c r="H730" i="1" l="1"/>
  <c r="H731" i="1" l="1"/>
  <c r="H732" i="1" l="1"/>
  <c r="H733" i="1" l="1"/>
  <c r="H734" i="1" l="1"/>
  <c r="H735" i="1" l="1"/>
  <c r="H736" i="1" l="1"/>
  <c r="H737" i="1" l="1"/>
  <c r="H738" i="1" l="1"/>
  <c r="H739" i="1" l="1"/>
  <c r="H740" i="1" l="1"/>
  <c r="H741" i="1" l="1"/>
  <c r="H742" i="1" l="1"/>
  <c r="H743" i="1" l="1"/>
  <c r="H744" i="1" l="1"/>
  <c r="H745" i="1" l="1"/>
  <c r="H746" i="1" l="1"/>
  <c r="H747" i="1" l="1"/>
  <c r="H748" i="1" l="1"/>
  <c r="H749" i="1" l="1"/>
  <c r="H750" i="1" l="1"/>
  <c r="H751" i="1" l="1"/>
  <c r="H752" i="1" l="1"/>
  <c r="H753" i="1" l="1"/>
  <c r="H754" i="1" l="1"/>
  <c r="H755" i="1" l="1"/>
  <c r="H756" i="1" l="1"/>
  <c r="H757" i="1" l="1"/>
  <c r="H758" i="1" l="1"/>
  <c r="H759" i="1" l="1"/>
  <c r="H760" i="1" l="1"/>
  <c r="H761" i="1" l="1"/>
  <c r="H762" i="1" l="1"/>
  <c r="H763" i="1" l="1"/>
  <c r="H764" i="1" l="1"/>
  <c r="H765" i="1" l="1"/>
  <c r="H766" i="1" l="1"/>
  <c r="H767" i="1" l="1"/>
  <c r="H768" i="1" l="1"/>
  <c r="H769" i="1" l="1"/>
  <c r="H770" i="1" l="1"/>
  <c r="H771" i="1" l="1"/>
  <c r="H772" i="1" l="1"/>
  <c r="H773" i="1" l="1"/>
  <c r="H774" i="1" l="1"/>
  <c r="H775" i="1" l="1"/>
  <c r="H776" i="1" l="1"/>
  <c r="H777" i="1" l="1"/>
  <c r="H778" i="1" l="1"/>
  <c r="H779" i="1" l="1"/>
  <c r="H780" i="1" l="1"/>
  <c r="H781" i="1" l="1"/>
  <c r="H782" i="1" l="1"/>
  <c r="H783" i="1" l="1"/>
  <c r="H784" i="1" l="1"/>
  <c r="H785" i="1" l="1"/>
  <c r="H786" i="1" l="1"/>
  <c r="H787" i="1" l="1"/>
  <c r="H788" i="1" l="1"/>
  <c r="H789" i="1" l="1"/>
  <c r="H790" i="1" l="1"/>
  <c r="H791" i="1" l="1"/>
  <c r="H792" i="1" l="1"/>
  <c r="H793" i="1" l="1"/>
  <c r="H794" i="1" l="1"/>
  <c r="H795" i="1" l="1"/>
  <c r="H796" i="1" l="1"/>
  <c r="H797" i="1" l="1"/>
  <c r="H798" i="1" l="1"/>
  <c r="H799" i="1" l="1"/>
  <c r="H800" i="1" l="1"/>
  <c r="H801" i="1" l="1"/>
  <c r="H802" i="1" l="1"/>
  <c r="H803" i="1" l="1"/>
  <c r="H804" i="1" l="1"/>
  <c r="H805" i="1" l="1"/>
  <c r="H806" i="1" l="1"/>
  <c r="H807" i="1" l="1"/>
  <c r="H808" i="1" l="1"/>
  <c r="H809" i="1" l="1"/>
  <c r="H810" i="1" l="1"/>
  <c r="H811" i="1" l="1"/>
  <c r="H812" i="1" l="1"/>
  <c r="H813" i="1" l="1"/>
  <c r="H814" i="1" l="1"/>
  <c r="H815" i="1" l="1"/>
  <c r="H816" i="1" l="1"/>
  <c r="H817" i="1" l="1"/>
  <c r="H818" i="1" l="1"/>
  <c r="H819" i="1" l="1"/>
  <c r="H820" i="1" l="1"/>
  <c r="H821" i="1" l="1"/>
  <c r="H822" i="1" l="1"/>
  <c r="H823" i="1" l="1"/>
  <c r="H824" i="1" l="1"/>
  <c r="H825" i="1" l="1"/>
  <c r="H826" i="1" l="1"/>
  <c r="H827" i="1" l="1"/>
  <c r="H828" i="1" l="1"/>
  <c r="H829" i="1" l="1"/>
  <c r="H830" i="1" l="1"/>
  <c r="H831" i="1" l="1"/>
  <c r="H832" i="1" l="1"/>
  <c r="H833" i="1" l="1"/>
  <c r="H834" i="1" l="1"/>
  <c r="H835" i="1" l="1"/>
  <c r="H836" i="1" l="1"/>
  <c r="H837" i="1" l="1"/>
  <c r="H838" i="1" l="1"/>
  <c r="H839" i="1" l="1"/>
  <c r="H840" i="1" l="1"/>
  <c r="H841" i="1" l="1"/>
  <c r="H842" i="1" l="1"/>
  <c r="H843" i="1" l="1"/>
  <c r="H844" i="1" l="1"/>
  <c r="H845" i="1" l="1"/>
  <c r="H846" i="1" l="1"/>
  <c r="H847" i="1" l="1"/>
  <c r="H848" i="1" l="1"/>
  <c r="H849" i="1" l="1"/>
  <c r="H850" i="1" l="1"/>
  <c r="H851" i="1" l="1"/>
  <c r="H852" i="1" l="1"/>
  <c r="H853" i="1" l="1"/>
  <c r="H854" i="1" l="1"/>
  <c r="H855" i="1" l="1"/>
  <c r="H856" i="1" l="1"/>
  <c r="H857" i="1" l="1"/>
  <c r="H858" i="1" l="1"/>
  <c r="H859" i="1" l="1"/>
  <c r="H860" i="1" l="1"/>
  <c r="H861" i="1" l="1"/>
  <c r="H862" i="1" l="1"/>
  <c r="H863" i="1" l="1"/>
  <c r="H864" i="1" l="1"/>
  <c r="H865" i="1" l="1"/>
  <c r="H866" i="1" l="1"/>
  <c r="H867" i="1" l="1"/>
  <c r="H868" i="1" l="1"/>
  <c r="H869" i="1" l="1"/>
  <c r="H870" i="1" l="1"/>
  <c r="H871" i="1" l="1"/>
  <c r="H872" i="1" l="1"/>
  <c r="H873" i="1" l="1"/>
  <c r="H874" i="1" l="1"/>
  <c r="H875" i="1" l="1"/>
  <c r="H876" i="1" l="1"/>
  <c r="H877" i="1" l="1"/>
  <c r="H878" i="1" l="1"/>
  <c r="H879" i="1" l="1"/>
  <c r="H880" i="1" l="1"/>
  <c r="H881" i="1" l="1"/>
  <c r="H882" i="1" l="1"/>
  <c r="H883" i="1" l="1"/>
  <c r="H884" i="1" l="1"/>
  <c r="H885" i="1" l="1"/>
  <c r="H886" i="1" l="1"/>
  <c r="H887" i="1" l="1"/>
  <c r="H888" i="1" l="1"/>
  <c r="H889" i="1" l="1"/>
  <c r="H890" i="1" l="1"/>
  <c r="H891" i="1" l="1"/>
  <c r="H892" i="1" l="1"/>
  <c r="H893" i="1" l="1"/>
  <c r="H894" i="1" l="1"/>
  <c r="H895" i="1" l="1"/>
  <c r="H896" i="1" l="1"/>
  <c r="H897" i="1" l="1"/>
  <c r="H898" i="1" l="1"/>
  <c r="H899" i="1" l="1"/>
  <c r="H900" i="1" l="1"/>
  <c r="H901" i="1" l="1"/>
  <c r="H902" i="1" l="1"/>
  <c r="H903" i="1" l="1"/>
  <c r="H904" i="1" l="1"/>
  <c r="H905" i="1" l="1"/>
  <c r="H906" i="1" l="1"/>
  <c r="H907" i="1" l="1"/>
  <c r="H908" i="1" l="1"/>
  <c r="H909" i="1" l="1"/>
  <c r="H910" i="1" l="1"/>
  <c r="H911" i="1" l="1"/>
  <c r="H912" i="1" l="1"/>
  <c r="H913" i="1" l="1"/>
  <c r="H914" i="1" l="1"/>
  <c r="H915" i="1" l="1"/>
  <c r="H916" i="1" l="1"/>
  <c r="H917" i="1" l="1"/>
  <c r="H918" i="1" l="1"/>
  <c r="H919" i="1" l="1"/>
  <c r="H920" i="1" l="1"/>
  <c r="H921" i="1" l="1"/>
  <c r="H922" i="1" l="1"/>
  <c r="H923" i="1" l="1"/>
  <c r="H924" i="1" l="1"/>
  <c r="H925" i="1" l="1"/>
  <c r="H926" i="1" l="1"/>
  <c r="H927" i="1" l="1"/>
  <c r="H928" i="1" l="1"/>
  <c r="H929" i="1" l="1"/>
  <c r="H930" i="1" l="1"/>
  <c r="H931" i="1" l="1"/>
  <c r="H932" i="1" l="1"/>
  <c r="H933" i="1" l="1"/>
  <c r="H934" i="1" l="1"/>
  <c r="H935" i="1" l="1"/>
  <c r="H936" i="1" l="1"/>
  <c r="H937" i="1" l="1"/>
  <c r="H938" i="1" l="1"/>
  <c r="H939" i="1" l="1"/>
  <c r="H940" i="1" l="1"/>
  <c r="H941" i="1" l="1"/>
  <c r="H942" i="1" l="1"/>
  <c r="H943" i="1" l="1"/>
  <c r="H944" i="1" l="1"/>
  <c r="H945" i="1" l="1"/>
  <c r="H946" i="1" l="1"/>
  <c r="H947" i="1" l="1"/>
  <c r="H948" i="1" l="1"/>
  <c r="H949" i="1" l="1"/>
  <c r="H950" i="1" l="1"/>
  <c r="H951" i="1" l="1"/>
  <c r="H952" i="1" l="1"/>
  <c r="H953" i="1" l="1"/>
  <c r="H954" i="1" l="1"/>
  <c r="H955" i="1" l="1"/>
  <c r="H956" i="1" l="1"/>
  <c r="H957" i="1" l="1"/>
  <c r="H958" i="1" l="1"/>
  <c r="H959" i="1" l="1"/>
  <c r="H960" i="1" l="1"/>
  <c r="H961" i="1" l="1"/>
  <c r="H962" i="1" l="1"/>
  <c r="H963" i="1" l="1"/>
  <c r="H964" i="1" l="1"/>
  <c r="E1025" i="1" l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S23" i="1"/>
  <c r="S24" i="1"/>
  <c r="S1029" i="1"/>
  <c r="S1028" i="1"/>
  <c r="S1027" i="1"/>
  <c r="S1026" i="1"/>
  <c r="S1025" i="1"/>
  <c r="S1024" i="1"/>
  <c r="S1023" i="1"/>
  <c r="S1022" i="1"/>
  <c r="S1021" i="1"/>
  <c r="S1020" i="1"/>
  <c r="U1020" i="1" s="1"/>
  <c r="W1020" i="1" s="1"/>
  <c r="S1019" i="1"/>
  <c r="S1018" i="1"/>
  <c r="S1017" i="1"/>
  <c r="S1016" i="1"/>
  <c r="S1015" i="1"/>
  <c r="S1014" i="1"/>
  <c r="S1013" i="1"/>
  <c r="S1012" i="1"/>
  <c r="S1011" i="1"/>
  <c r="S1010" i="1"/>
  <c r="S1009" i="1"/>
  <c r="S1008" i="1"/>
  <c r="S1007" i="1"/>
  <c r="S1006" i="1"/>
  <c r="S1005" i="1"/>
  <c r="S1004" i="1"/>
  <c r="T1004" i="1" s="1"/>
  <c r="S1003" i="1"/>
  <c r="S1002" i="1"/>
  <c r="S1001" i="1"/>
  <c r="S1000" i="1"/>
  <c r="T1000" i="1" s="1"/>
  <c r="S999" i="1"/>
  <c r="S998" i="1"/>
  <c r="S997" i="1"/>
  <c r="S996" i="1"/>
  <c r="T996" i="1" s="1"/>
  <c r="S995" i="1"/>
  <c r="S994" i="1"/>
  <c r="S993" i="1"/>
  <c r="S992" i="1"/>
  <c r="S991" i="1"/>
  <c r="S990" i="1"/>
  <c r="S989" i="1"/>
  <c r="S988" i="1"/>
  <c r="S987" i="1"/>
  <c r="S986" i="1"/>
  <c r="S985" i="1"/>
  <c r="S984" i="1"/>
  <c r="S983" i="1"/>
  <c r="S982" i="1"/>
  <c r="S981" i="1"/>
  <c r="S980" i="1"/>
  <c r="S979" i="1"/>
  <c r="S978" i="1"/>
  <c r="S977" i="1"/>
  <c r="S976" i="1"/>
  <c r="S975" i="1"/>
  <c r="S974" i="1"/>
  <c r="S973" i="1"/>
  <c r="S972" i="1"/>
  <c r="S971" i="1"/>
  <c r="S970" i="1"/>
  <c r="S969" i="1"/>
  <c r="S968" i="1"/>
  <c r="S967" i="1"/>
  <c r="S966" i="1"/>
  <c r="U966" i="1" s="1"/>
  <c r="W966" i="1" s="1"/>
  <c r="S965" i="1"/>
  <c r="S964" i="1"/>
  <c r="S963" i="1"/>
  <c r="S962" i="1"/>
  <c r="T962" i="1" s="1"/>
  <c r="S961" i="1"/>
  <c r="S960" i="1"/>
  <c r="S959" i="1"/>
  <c r="S958" i="1"/>
  <c r="S957" i="1"/>
  <c r="S956" i="1"/>
  <c r="S955" i="1"/>
  <c r="S954" i="1"/>
  <c r="T954" i="1" s="1"/>
  <c r="S953" i="1"/>
  <c r="S952" i="1"/>
  <c r="S951" i="1"/>
  <c r="S950" i="1"/>
  <c r="S949" i="1"/>
  <c r="S948" i="1"/>
  <c r="S947" i="1"/>
  <c r="S946" i="1"/>
  <c r="T946" i="1" s="1"/>
  <c r="S945" i="1"/>
  <c r="S944" i="1"/>
  <c r="S943" i="1"/>
  <c r="S942" i="1"/>
  <c r="S941" i="1"/>
  <c r="S940" i="1"/>
  <c r="S939" i="1"/>
  <c r="S938" i="1"/>
  <c r="S937" i="1"/>
  <c r="S936" i="1"/>
  <c r="S935" i="1"/>
  <c r="S934" i="1"/>
  <c r="S933" i="1"/>
  <c r="S932" i="1"/>
  <c r="U932" i="1" s="1"/>
  <c r="W932" i="1" s="1"/>
  <c r="S931" i="1"/>
  <c r="S930" i="1"/>
  <c r="S929" i="1"/>
  <c r="S928" i="1"/>
  <c r="S927" i="1"/>
  <c r="S926" i="1"/>
  <c r="S925" i="1"/>
  <c r="S924" i="1"/>
  <c r="S923" i="1"/>
  <c r="S922" i="1"/>
  <c r="S921" i="1"/>
  <c r="S920" i="1"/>
  <c r="T920" i="1" s="1"/>
  <c r="S919" i="1"/>
  <c r="S918" i="1"/>
  <c r="S917" i="1"/>
  <c r="S916" i="1"/>
  <c r="T916" i="1" s="1"/>
  <c r="S915" i="1"/>
  <c r="S914" i="1"/>
  <c r="S913" i="1"/>
  <c r="S912" i="1"/>
  <c r="T912" i="1" s="1"/>
  <c r="S911" i="1"/>
  <c r="S910" i="1"/>
  <c r="S909" i="1"/>
  <c r="S908" i="1"/>
  <c r="T908" i="1" s="1"/>
  <c r="S907" i="1"/>
  <c r="S906" i="1"/>
  <c r="S905" i="1"/>
  <c r="S904" i="1"/>
  <c r="T904" i="1" s="1"/>
  <c r="S903" i="1"/>
  <c r="S902" i="1"/>
  <c r="S901" i="1"/>
  <c r="S900" i="1"/>
  <c r="T900" i="1" s="1"/>
  <c r="S899" i="1"/>
  <c r="S898" i="1"/>
  <c r="U898" i="1" s="1"/>
  <c r="W898" i="1" s="1"/>
  <c r="S897" i="1"/>
  <c r="S896" i="1"/>
  <c r="S895" i="1"/>
  <c r="S894" i="1"/>
  <c r="S893" i="1"/>
  <c r="S892" i="1"/>
  <c r="T892" i="1" s="1"/>
  <c r="S891" i="1"/>
  <c r="S890" i="1"/>
  <c r="S889" i="1"/>
  <c r="S888" i="1"/>
  <c r="S887" i="1"/>
  <c r="S886" i="1"/>
  <c r="S885" i="1"/>
  <c r="S884" i="1"/>
  <c r="T884" i="1" s="1"/>
  <c r="S883" i="1"/>
  <c r="S882" i="1"/>
  <c r="S881" i="1"/>
  <c r="S880" i="1"/>
  <c r="S879" i="1"/>
  <c r="S878" i="1"/>
  <c r="T878" i="1" s="1"/>
  <c r="S877" i="1"/>
  <c r="S876" i="1"/>
  <c r="S875" i="1"/>
  <c r="S874" i="1"/>
  <c r="T874" i="1" s="1"/>
  <c r="S873" i="1"/>
  <c r="S872" i="1"/>
  <c r="S871" i="1"/>
  <c r="S870" i="1"/>
  <c r="S869" i="1"/>
  <c r="S868" i="1"/>
  <c r="S867" i="1"/>
  <c r="S866" i="1"/>
  <c r="S865" i="1"/>
  <c r="S864" i="1"/>
  <c r="S863" i="1"/>
  <c r="S862" i="1"/>
  <c r="T862" i="1" s="1"/>
  <c r="S861" i="1"/>
  <c r="S860" i="1"/>
  <c r="S859" i="1"/>
  <c r="S858" i="1"/>
  <c r="S857" i="1"/>
  <c r="S856" i="1"/>
  <c r="S855" i="1"/>
  <c r="S854" i="1"/>
  <c r="S853" i="1"/>
  <c r="S852" i="1"/>
  <c r="S851" i="1"/>
  <c r="S850" i="1"/>
  <c r="T850" i="1" s="1"/>
  <c r="S849" i="1"/>
  <c r="S848" i="1"/>
  <c r="S847" i="1"/>
  <c r="S846" i="1"/>
  <c r="S845" i="1"/>
  <c r="S844" i="1"/>
  <c r="S843" i="1"/>
  <c r="S842" i="1"/>
  <c r="S841" i="1"/>
  <c r="S840" i="1"/>
  <c r="S839" i="1"/>
  <c r="S838" i="1"/>
  <c r="S837" i="1"/>
  <c r="S836" i="1"/>
  <c r="T836" i="1" s="1"/>
  <c r="S835" i="1"/>
  <c r="S834" i="1"/>
  <c r="S833" i="1"/>
  <c r="S832" i="1"/>
  <c r="S831" i="1"/>
  <c r="S830" i="1"/>
  <c r="S829" i="1"/>
  <c r="S828" i="1"/>
  <c r="T828" i="1" s="1"/>
  <c r="S827" i="1"/>
  <c r="S826" i="1"/>
  <c r="S825" i="1"/>
  <c r="S824" i="1"/>
  <c r="T824" i="1" s="1"/>
  <c r="S823" i="1"/>
  <c r="S822" i="1"/>
  <c r="S821" i="1"/>
  <c r="S820" i="1"/>
  <c r="S819" i="1"/>
  <c r="S818" i="1"/>
  <c r="S817" i="1"/>
  <c r="S816" i="1"/>
  <c r="T816" i="1" s="1"/>
  <c r="S815" i="1"/>
  <c r="S814" i="1"/>
  <c r="S813" i="1"/>
  <c r="S812" i="1"/>
  <c r="S811" i="1"/>
  <c r="S810" i="1"/>
  <c r="S809" i="1"/>
  <c r="S808" i="1"/>
  <c r="S807" i="1"/>
  <c r="S806" i="1"/>
  <c r="S805" i="1"/>
  <c r="S804" i="1"/>
  <c r="S803" i="1"/>
  <c r="S802" i="1"/>
  <c r="S801" i="1"/>
  <c r="S800" i="1"/>
  <c r="T800" i="1" s="1"/>
  <c r="S799" i="1"/>
  <c r="S798" i="1"/>
  <c r="S797" i="1"/>
  <c r="S796" i="1"/>
  <c r="S795" i="1"/>
  <c r="S794" i="1"/>
  <c r="T794" i="1" s="1"/>
  <c r="S793" i="1"/>
  <c r="S792" i="1"/>
  <c r="S791" i="1"/>
  <c r="S790" i="1"/>
  <c r="T790" i="1" s="1"/>
  <c r="S789" i="1"/>
  <c r="S788" i="1"/>
  <c r="S787" i="1"/>
  <c r="S786" i="1"/>
  <c r="S785" i="1"/>
  <c r="S784" i="1"/>
  <c r="S783" i="1"/>
  <c r="S782" i="1"/>
  <c r="S781" i="1"/>
  <c r="S780" i="1"/>
  <c r="S779" i="1"/>
  <c r="S778" i="1"/>
  <c r="T778" i="1" s="1"/>
  <c r="S777" i="1"/>
  <c r="S776" i="1"/>
  <c r="S775" i="1"/>
  <c r="S774" i="1"/>
  <c r="U774" i="1" s="1"/>
  <c r="W774" i="1" s="1"/>
  <c r="S773" i="1"/>
  <c r="S772" i="1"/>
  <c r="S771" i="1"/>
  <c r="S770" i="1"/>
  <c r="S769" i="1"/>
  <c r="S768" i="1"/>
  <c r="S767" i="1"/>
  <c r="S766" i="1"/>
  <c r="T766" i="1" s="1"/>
  <c r="S765" i="1"/>
  <c r="S764" i="1"/>
  <c r="U764" i="1" s="1"/>
  <c r="W764" i="1" s="1"/>
  <c r="S763" i="1"/>
  <c r="S762" i="1"/>
  <c r="S761" i="1"/>
  <c r="S760" i="1"/>
  <c r="S759" i="1"/>
  <c r="S758" i="1"/>
  <c r="S757" i="1"/>
  <c r="S756" i="1"/>
  <c r="T756" i="1" s="1"/>
  <c r="S755" i="1"/>
  <c r="S754" i="1"/>
  <c r="S753" i="1"/>
  <c r="S752" i="1"/>
  <c r="S751" i="1"/>
  <c r="S750" i="1"/>
  <c r="S749" i="1"/>
  <c r="S748" i="1"/>
  <c r="T748" i="1" s="1"/>
  <c r="S747" i="1"/>
  <c r="S746" i="1"/>
  <c r="S745" i="1"/>
  <c r="S744" i="1"/>
  <c r="T744" i="1" s="1"/>
  <c r="S743" i="1"/>
  <c r="S742" i="1"/>
  <c r="S741" i="1"/>
  <c r="S740" i="1"/>
  <c r="T740" i="1" s="1"/>
  <c r="S739" i="1"/>
  <c r="S738" i="1"/>
  <c r="S737" i="1"/>
  <c r="S736" i="1"/>
  <c r="S735" i="1"/>
  <c r="S734" i="1"/>
  <c r="U734" i="1" s="1"/>
  <c r="W734" i="1" s="1"/>
  <c r="S733" i="1"/>
  <c r="S732" i="1"/>
  <c r="T732" i="1" s="1"/>
  <c r="S731" i="1"/>
  <c r="S730" i="1"/>
  <c r="S729" i="1"/>
  <c r="S728" i="1"/>
  <c r="S727" i="1"/>
  <c r="S726" i="1"/>
  <c r="S725" i="1"/>
  <c r="S724" i="1"/>
  <c r="T724" i="1" s="1"/>
  <c r="S723" i="1"/>
  <c r="S722" i="1"/>
  <c r="S721" i="1"/>
  <c r="S720" i="1"/>
  <c r="S719" i="1"/>
  <c r="S718" i="1"/>
  <c r="S717" i="1"/>
  <c r="S716" i="1"/>
  <c r="T716" i="1" s="1"/>
  <c r="S715" i="1"/>
  <c r="S714" i="1"/>
  <c r="S713" i="1"/>
  <c r="S712" i="1"/>
  <c r="U712" i="1" s="1"/>
  <c r="W712" i="1" s="1"/>
  <c r="S711" i="1"/>
  <c r="S710" i="1"/>
  <c r="T710" i="1" s="1"/>
  <c r="S709" i="1"/>
  <c r="S708" i="1"/>
  <c r="S707" i="1"/>
  <c r="S706" i="1"/>
  <c r="T706" i="1" s="1"/>
  <c r="S705" i="1"/>
  <c r="S704" i="1"/>
  <c r="S703" i="1"/>
  <c r="S702" i="1"/>
  <c r="S701" i="1"/>
  <c r="S700" i="1"/>
  <c r="S699" i="1"/>
  <c r="S698" i="1"/>
  <c r="S697" i="1"/>
  <c r="S696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T682" i="1" s="1"/>
  <c r="S681" i="1"/>
  <c r="S680" i="1"/>
  <c r="S679" i="1"/>
  <c r="S678" i="1"/>
  <c r="S677" i="1"/>
  <c r="S676" i="1"/>
  <c r="S675" i="1"/>
  <c r="S674" i="1"/>
  <c r="S673" i="1"/>
  <c r="S672" i="1"/>
  <c r="T672" i="1" s="1"/>
  <c r="S671" i="1"/>
  <c r="S670" i="1"/>
  <c r="S669" i="1"/>
  <c r="S668" i="1"/>
  <c r="T668" i="1" s="1"/>
  <c r="S667" i="1"/>
  <c r="S666" i="1"/>
  <c r="S665" i="1"/>
  <c r="S664" i="1"/>
  <c r="S663" i="1"/>
  <c r="S662" i="1"/>
  <c r="S661" i="1"/>
  <c r="S660" i="1"/>
  <c r="T660" i="1" s="1"/>
  <c r="S659" i="1"/>
  <c r="S658" i="1"/>
  <c r="S657" i="1"/>
  <c r="S656" i="1"/>
  <c r="S655" i="1"/>
  <c r="S654" i="1"/>
  <c r="S653" i="1"/>
  <c r="S652" i="1"/>
  <c r="S651" i="1"/>
  <c r="S650" i="1"/>
  <c r="S649" i="1"/>
  <c r="S648" i="1"/>
  <c r="T648" i="1" s="1"/>
  <c r="S647" i="1"/>
  <c r="S646" i="1"/>
  <c r="S645" i="1"/>
  <c r="S644" i="1"/>
  <c r="S643" i="1"/>
  <c r="S642" i="1"/>
  <c r="S641" i="1"/>
  <c r="S640" i="1"/>
  <c r="S639" i="1"/>
  <c r="S638" i="1"/>
  <c r="S637" i="1"/>
  <c r="S636" i="1"/>
  <c r="S635" i="1"/>
  <c r="S634" i="1"/>
  <c r="S633" i="1"/>
  <c r="S632" i="1"/>
  <c r="S631" i="1"/>
  <c r="S630" i="1"/>
  <c r="S629" i="1"/>
  <c r="S628" i="1"/>
  <c r="S627" i="1"/>
  <c r="S626" i="1"/>
  <c r="T626" i="1" s="1"/>
  <c r="S625" i="1"/>
  <c r="S624" i="1"/>
  <c r="S623" i="1"/>
  <c r="S622" i="1"/>
  <c r="S621" i="1"/>
  <c r="S620" i="1"/>
  <c r="S619" i="1"/>
  <c r="S618" i="1"/>
  <c r="T618" i="1" s="1"/>
  <c r="S617" i="1"/>
  <c r="S616" i="1"/>
  <c r="S615" i="1"/>
  <c r="S614" i="1"/>
  <c r="S613" i="1"/>
  <c r="S612" i="1"/>
  <c r="S611" i="1"/>
  <c r="S610" i="1"/>
  <c r="S609" i="1"/>
  <c r="S608" i="1"/>
  <c r="S607" i="1"/>
  <c r="S606" i="1"/>
  <c r="T606" i="1" s="1"/>
  <c r="S605" i="1"/>
  <c r="S604" i="1"/>
  <c r="T604" i="1" s="1"/>
  <c r="S603" i="1"/>
  <c r="S602" i="1"/>
  <c r="S601" i="1"/>
  <c r="S600" i="1"/>
  <c r="T600" i="1" s="1"/>
  <c r="S599" i="1"/>
  <c r="S598" i="1"/>
  <c r="S597" i="1"/>
  <c r="S596" i="1"/>
  <c r="T596" i="1" s="1"/>
  <c r="S595" i="1"/>
  <c r="S594" i="1"/>
  <c r="S593" i="1"/>
  <c r="S592" i="1"/>
  <c r="S591" i="1"/>
  <c r="S590" i="1"/>
  <c r="S589" i="1"/>
  <c r="S588" i="1"/>
  <c r="T588" i="1" s="1"/>
  <c r="S587" i="1"/>
  <c r="S586" i="1"/>
  <c r="S585" i="1"/>
  <c r="S584" i="1"/>
  <c r="T584" i="1" s="1"/>
  <c r="S583" i="1"/>
  <c r="S582" i="1"/>
  <c r="S581" i="1"/>
  <c r="S580" i="1"/>
  <c r="S579" i="1"/>
  <c r="S578" i="1"/>
  <c r="S577" i="1"/>
  <c r="S576" i="1"/>
  <c r="S575" i="1"/>
  <c r="S574" i="1"/>
  <c r="S573" i="1"/>
  <c r="S572" i="1"/>
  <c r="S571" i="1"/>
  <c r="S570" i="1"/>
  <c r="S569" i="1"/>
  <c r="S568" i="1"/>
  <c r="T568" i="1" s="1"/>
  <c r="S567" i="1"/>
  <c r="S566" i="1"/>
  <c r="T566" i="1" s="1"/>
  <c r="S565" i="1"/>
  <c r="S564" i="1"/>
  <c r="S563" i="1"/>
  <c r="S562" i="1"/>
  <c r="T562" i="1" s="1"/>
  <c r="S561" i="1"/>
  <c r="S560" i="1"/>
  <c r="T560" i="1" s="1"/>
  <c r="S559" i="1"/>
  <c r="S558" i="1"/>
  <c r="S557" i="1"/>
  <c r="S556" i="1"/>
  <c r="T556" i="1" s="1"/>
  <c r="S555" i="1"/>
  <c r="S554" i="1"/>
  <c r="T554" i="1" s="1"/>
  <c r="S553" i="1"/>
  <c r="S552" i="1"/>
  <c r="S551" i="1"/>
  <c r="S550" i="1"/>
  <c r="S549" i="1"/>
  <c r="S548" i="1"/>
  <c r="U548" i="1" s="1"/>
  <c r="W548" i="1" s="1"/>
  <c r="S547" i="1"/>
  <c r="S546" i="1"/>
  <c r="S545" i="1"/>
  <c r="S544" i="1"/>
  <c r="T544" i="1" s="1"/>
  <c r="S543" i="1"/>
  <c r="S542" i="1"/>
  <c r="U542" i="1" s="1"/>
  <c r="W542" i="1" s="1"/>
  <c r="S541" i="1"/>
  <c r="S540" i="1"/>
  <c r="T540" i="1" s="1"/>
  <c r="S539" i="1"/>
  <c r="S538" i="1"/>
  <c r="S537" i="1"/>
  <c r="S536" i="1"/>
  <c r="S535" i="1"/>
  <c r="S534" i="1"/>
  <c r="S533" i="1"/>
  <c r="S532" i="1"/>
  <c r="T532" i="1" s="1"/>
  <c r="S531" i="1"/>
  <c r="S530" i="1"/>
  <c r="U530" i="1" s="1"/>
  <c r="W530" i="1" s="1"/>
  <c r="S529" i="1"/>
  <c r="S528" i="1"/>
  <c r="T528" i="1" s="1"/>
  <c r="S527" i="1"/>
  <c r="S526" i="1"/>
  <c r="T526" i="1" s="1"/>
  <c r="S525" i="1"/>
  <c r="S524" i="1"/>
  <c r="S523" i="1"/>
  <c r="S522" i="1"/>
  <c r="S521" i="1"/>
  <c r="S520" i="1"/>
  <c r="T520" i="1" s="1"/>
  <c r="S519" i="1"/>
  <c r="S518" i="1"/>
  <c r="S517" i="1"/>
  <c r="S516" i="1"/>
  <c r="T516" i="1" s="1"/>
  <c r="S515" i="1"/>
  <c r="S514" i="1"/>
  <c r="S513" i="1"/>
  <c r="S512" i="1"/>
  <c r="T512" i="1" s="1"/>
  <c r="S511" i="1"/>
  <c r="S510" i="1"/>
  <c r="T510" i="1" s="1"/>
  <c r="S509" i="1"/>
  <c r="S508" i="1"/>
  <c r="S507" i="1"/>
  <c r="S506" i="1"/>
  <c r="S505" i="1"/>
  <c r="S504" i="1"/>
  <c r="S503" i="1"/>
  <c r="S502" i="1"/>
  <c r="S501" i="1"/>
  <c r="S500" i="1"/>
  <c r="S499" i="1"/>
  <c r="S498" i="1"/>
  <c r="T498" i="1" s="1"/>
  <c r="S497" i="1"/>
  <c r="S496" i="1"/>
  <c r="U496" i="1" s="1"/>
  <c r="W496" i="1" s="1"/>
  <c r="S495" i="1"/>
  <c r="S494" i="1"/>
  <c r="S493" i="1"/>
  <c r="S492" i="1"/>
  <c r="S491" i="1"/>
  <c r="S490" i="1"/>
  <c r="T490" i="1" s="1"/>
  <c r="S489" i="1"/>
  <c r="S488" i="1"/>
  <c r="S487" i="1"/>
  <c r="S486" i="1"/>
  <c r="S485" i="1"/>
  <c r="S484" i="1"/>
  <c r="S483" i="1"/>
  <c r="S482" i="1"/>
  <c r="S481" i="1"/>
  <c r="S480" i="1"/>
  <c r="S479" i="1"/>
  <c r="S478" i="1"/>
  <c r="T478" i="1" s="1"/>
  <c r="S477" i="1"/>
  <c r="S476" i="1"/>
  <c r="T476" i="1" s="1"/>
  <c r="S475" i="1"/>
  <c r="S474" i="1"/>
  <c r="S473" i="1"/>
  <c r="S472" i="1"/>
  <c r="T472" i="1" s="1"/>
  <c r="S471" i="1"/>
  <c r="S470" i="1"/>
  <c r="U470" i="1" s="1"/>
  <c r="W470" i="1" s="1"/>
  <c r="S469" i="1"/>
  <c r="S468" i="1"/>
  <c r="S467" i="1"/>
  <c r="S466" i="1"/>
  <c r="S465" i="1"/>
  <c r="S464" i="1"/>
  <c r="S463" i="1"/>
  <c r="S462" i="1"/>
  <c r="U462" i="1" s="1"/>
  <c r="W462" i="1" s="1"/>
  <c r="S461" i="1"/>
  <c r="S460" i="1"/>
  <c r="T460" i="1" s="1"/>
  <c r="S459" i="1"/>
  <c r="S458" i="1"/>
  <c r="S457" i="1"/>
  <c r="S456" i="1"/>
  <c r="T456" i="1" s="1"/>
  <c r="S455" i="1"/>
  <c r="S454" i="1"/>
  <c r="S453" i="1"/>
  <c r="S452" i="1"/>
  <c r="S451" i="1"/>
  <c r="S450" i="1"/>
  <c r="S449" i="1"/>
  <c r="S448" i="1"/>
  <c r="T448" i="1" s="1"/>
  <c r="S447" i="1"/>
  <c r="S446" i="1"/>
  <c r="S445" i="1"/>
  <c r="S444" i="1"/>
  <c r="T444" i="1" s="1"/>
  <c r="S443" i="1"/>
  <c r="S442" i="1"/>
  <c r="T442" i="1" s="1"/>
  <c r="S441" i="1"/>
  <c r="S440" i="1"/>
  <c r="T440" i="1" s="1"/>
  <c r="S439" i="1"/>
  <c r="S438" i="1"/>
  <c r="T438" i="1" s="1"/>
  <c r="S437" i="1"/>
  <c r="S436" i="1"/>
  <c r="U436" i="1" s="1"/>
  <c r="W436" i="1" s="1"/>
  <c r="S435" i="1"/>
  <c r="S434" i="1"/>
  <c r="S433" i="1"/>
  <c r="S432" i="1"/>
  <c r="T432" i="1" s="1"/>
  <c r="S431" i="1"/>
  <c r="S430" i="1"/>
  <c r="T430" i="1" s="1"/>
  <c r="S429" i="1"/>
  <c r="S428" i="1"/>
  <c r="T428" i="1" s="1"/>
  <c r="S427" i="1"/>
  <c r="S426" i="1"/>
  <c r="T426" i="1" s="1"/>
  <c r="S425" i="1"/>
  <c r="S424" i="1"/>
  <c r="T424" i="1" s="1"/>
  <c r="S423" i="1"/>
  <c r="S422" i="1"/>
  <c r="T422" i="1" s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T398" i="1" s="1"/>
  <c r="S397" i="1"/>
  <c r="S396" i="1"/>
  <c r="T396" i="1" s="1"/>
  <c r="S395" i="1"/>
  <c r="S394" i="1"/>
  <c r="T394" i="1" s="1"/>
  <c r="S393" i="1"/>
  <c r="S392" i="1"/>
  <c r="T392" i="1" s="1"/>
  <c r="S391" i="1"/>
  <c r="S390" i="1"/>
  <c r="T390" i="1" s="1"/>
  <c r="S389" i="1"/>
  <c r="S388" i="1"/>
  <c r="T388" i="1" s="1"/>
  <c r="S387" i="1"/>
  <c r="S386" i="1"/>
  <c r="T386" i="1" s="1"/>
  <c r="S385" i="1"/>
  <c r="S384" i="1"/>
  <c r="S383" i="1"/>
  <c r="S382" i="1"/>
  <c r="T382" i="1" s="1"/>
  <c r="S381" i="1"/>
  <c r="S380" i="1"/>
  <c r="T380" i="1" s="1"/>
  <c r="S379" i="1"/>
  <c r="S378" i="1"/>
  <c r="S377" i="1"/>
  <c r="S376" i="1"/>
  <c r="T376" i="1" s="1"/>
  <c r="S375" i="1"/>
  <c r="S374" i="1"/>
  <c r="S373" i="1"/>
  <c r="S372" i="1"/>
  <c r="T372" i="1" s="1"/>
  <c r="S371" i="1"/>
  <c r="S370" i="1"/>
  <c r="S369" i="1"/>
  <c r="S368" i="1"/>
  <c r="T368" i="1" s="1"/>
  <c r="S367" i="1"/>
  <c r="S366" i="1"/>
  <c r="S365" i="1"/>
  <c r="S364" i="1"/>
  <c r="T364" i="1" s="1"/>
  <c r="S363" i="1"/>
  <c r="S362" i="1"/>
  <c r="S361" i="1"/>
  <c r="S360" i="1"/>
  <c r="T360" i="1" s="1"/>
  <c r="S359" i="1"/>
  <c r="S358" i="1"/>
  <c r="S357" i="1"/>
  <c r="S356" i="1"/>
  <c r="T356" i="1" s="1"/>
  <c r="S355" i="1"/>
  <c r="S354" i="1"/>
  <c r="T354" i="1" s="1"/>
  <c r="S353" i="1"/>
  <c r="S352" i="1"/>
  <c r="T352" i="1" s="1"/>
  <c r="S351" i="1"/>
  <c r="S350" i="1"/>
  <c r="S349" i="1"/>
  <c r="S348" i="1"/>
  <c r="T348" i="1" s="1"/>
  <c r="S347" i="1"/>
  <c r="S346" i="1"/>
  <c r="T346" i="1" s="1"/>
  <c r="S345" i="1"/>
  <c r="S344" i="1"/>
  <c r="T344" i="1" s="1"/>
  <c r="S343" i="1"/>
  <c r="S342" i="1"/>
  <c r="T342" i="1" s="1"/>
  <c r="S341" i="1"/>
  <c r="S340" i="1"/>
  <c r="T340" i="1" s="1"/>
  <c r="S339" i="1"/>
  <c r="S338" i="1"/>
  <c r="T338" i="1" s="1"/>
  <c r="S337" i="1"/>
  <c r="S336" i="1"/>
  <c r="S335" i="1"/>
  <c r="S334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T312" i="1" s="1"/>
  <c r="S311" i="1"/>
  <c r="S310" i="1"/>
  <c r="T310" i="1" s="1"/>
  <c r="S309" i="1"/>
  <c r="S308" i="1"/>
  <c r="T308" i="1" s="1"/>
  <c r="S307" i="1"/>
  <c r="S306" i="1"/>
  <c r="T306" i="1" s="1"/>
  <c r="S305" i="1"/>
  <c r="S304" i="1"/>
  <c r="T304" i="1" s="1"/>
  <c r="S303" i="1"/>
  <c r="S302" i="1"/>
  <c r="U302" i="1" s="1"/>
  <c r="W302" i="1" s="1"/>
  <c r="S301" i="1"/>
  <c r="S300" i="1"/>
  <c r="S299" i="1"/>
  <c r="S298" i="1"/>
  <c r="T298" i="1" s="1"/>
  <c r="S297" i="1"/>
  <c r="S296" i="1"/>
  <c r="T296" i="1" s="1"/>
  <c r="S295" i="1"/>
  <c r="S294" i="1"/>
  <c r="S293" i="1"/>
  <c r="S292" i="1"/>
  <c r="T292" i="1" s="1"/>
  <c r="S291" i="1"/>
  <c r="T291" i="1" s="1"/>
  <c r="S290" i="1"/>
  <c r="S289" i="1"/>
  <c r="S288" i="1"/>
  <c r="T288" i="1" s="1"/>
  <c r="S287" i="1"/>
  <c r="S286" i="1"/>
  <c r="S285" i="1"/>
  <c r="S284" i="1"/>
  <c r="T284" i="1" s="1"/>
  <c r="S283" i="1"/>
  <c r="S282" i="1"/>
  <c r="S281" i="1"/>
  <c r="S280" i="1"/>
  <c r="T280" i="1" s="1"/>
  <c r="S279" i="1"/>
  <c r="T279" i="1" s="1"/>
  <c r="S278" i="1"/>
  <c r="S277" i="1"/>
  <c r="S276" i="1"/>
  <c r="T276" i="1" s="1"/>
  <c r="S275" i="1"/>
  <c r="S274" i="1"/>
  <c r="T274" i="1" s="1"/>
  <c r="S273" i="1"/>
  <c r="S272" i="1"/>
  <c r="T272" i="1" s="1"/>
  <c r="S271" i="1"/>
  <c r="S270" i="1"/>
  <c r="T270" i="1" s="1"/>
  <c r="S269" i="1"/>
  <c r="S268" i="1"/>
  <c r="U268" i="1" s="1"/>
  <c r="W268" i="1" s="1"/>
  <c r="S267" i="1"/>
  <c r="S266" i="1"/>
  <c r="T266" i="1" s="1"/>
  <c r="S265" i="1"/>
  <c r="S264" i="1"/>
  <c r="T264" i="1" s="1"/>
  <c r="S263" i="1"/>
  <c r="S262" i="1"/>
  <c r="T262" i="1" s="1"/>
  <c r="S261" i="1"/>
  <c r="S260" i="1"/>
  <c r="T260" i="1" s="1"/>
  <c r="S259" i="1"/>
  <c r="S258" i="1"/>
  <c r="T258" i="1" s="1"/>
  <c r="S257" i="1"/>
  <c r="S256" i="1"/>
  <c r="T256" i="1" s="1"/>
  <c r="S255" i="1"/>
  <c r="S254" i="1"/>
  <c r="T254" i="1" s="1"/>
  <c r="S253" i="1"/>
  <c r="S252" i="1"/>
  <c r="S251" i="1"/>
  <c r="S250" i="1"/>
  <c r="S249" i="1"/>
  <c r="S248" i="1"/>
  <c r="S247" i="1"/>
  <c r="T247" i="1" s="1"/>
  <c r="S246" i="1"/>
  <c r="S245" i="1"/>
  <c r="S244" i="1"/>
  <c r="S243" i="1"/>
  <c r="T243" i="1" s="1"/>
  <c r="S242" i="1"/>
  <c r="S241" i="1"/>
  <c r="S240" i="1"/>
  <c r="S239" i="1"/>
  <c r="T239" i="1" s="1"/>
  <c r="S238" i="1"/>
  <c r="S237" i="1"/>
  <c r="S236" i="1"/>
  <c r="S235" i="1"/>
  <c r="T235" i="1" s="1"/>
  <c r="S234" i="1"/>
  <c r="S233" i="1"/>
  <c r="S232" i="1"/>
  <c r="S231" i="1"/>
  <c r="S230" i="1"/>
  <c r="T230" i="1" s="1"/>
  <c r="S229" i="1"/>
  <c r="S228" i="1"/>
  <c r="T228" i="1" s="1"/>
  <c r="S227" i="1"/>
  <c r="S226" i="1"/>
  <c r="T226" i="1" s="1"/>
  <c r="S225" i="1"/>
  <c r="S224" i="1"/>
  <c r="T224" i="1" s="1"/>
  <c r="S223" i="1"/>
  <c r="S222" i="1"/>
  <c r="T222" i="1" s="1"/>
  <c r="S221" i="1"/>
  <c r="S220" i="1"/>
  <c r="T220" i="1" s="1"/>
  <c r="S219" i="1"/>
  <c r="S218" i="1"/>
  <c r="T218" i="1" s="1"/>
  <c r="S217" i="1"/>
  <c r="S216" i="1"/>
  <c r="T216" i="1" s="1"/>
  <c r="S215" i="1"/>
  <c r="S214" i="1"/>
  <c r="T214" i="1" s="1"/>
  <c r="S213" i="1"/>
  <c r="S212" i="1"/>
  <c r="T212" i="1" s="1"/>
  <c r="S211" i="1"/>
  <c r="S210" i="1"/>
  <c r="S209" i="1"/>
  <c r="S208" i="1"/>
  <c r="T208" i="1" s="1"/>
  <c r="S207" i="1"/>
  <c r="T207" i="1" s="1"/>
  <c r="S206" i="1"/>
  <c r="S205" i="1"/>
  <c r="T205" i="1" s="1"/>
  <c r="S204" i="1"/>
  <c r="T204" i="1" s="1"/>
  <c r="S203" i="1"/>
  <c r="S202" i="1"/>
  <c r="S201" i="1"/>
  <c r="S200" i="1"/>
  <c r="T200" i="1" s="1"/>
  <c r="S199" i="1"/>
  <c r="T199" i="1" s="1"/>
  <c r="S198" i="1"/>
  <c r="S197" i="1"/>
  <c r="T197" i="1" s="1"/>
  <c r="S196" i="1"/>
  <c r="T196" i="1" s="1"/>
  <c r="S195" i="1"/>
  <c r="S194" i="1"/>
  <c r="S193" i="1"/>
  <c r="S192" i="1"/>
  <c r="T192" i="1" s="1"/>
  <c r="S191" i="1"/>
  <c r="T191" i="1" s="1"/>
  <c r="S190" i="1"/>
  <c r="S189" i="1"/>
  <c r="S188" i="1"/>
  <c r="T188" i="1" s="1"/>
  <c r="S187" i="1"/>
  <c r="S186" i="1"/>
  <c r="T186" i="1" s="1"/>
  <c r="S185" i="1"/>
  <c r="S184" i="1"/>
  <c r="T184" i="1" s="1"/>
  <c r="S183" i="1"/>
  <c r="S182" i="1"/>
  <c r="T182" i="1" s="1"/>
  <c r="S181" i="1"/>
  <c r="S180" i="1"/>
  <c r="T180" i="1" s="1"/>
  <c r="S179" i="1"/>
  <c r="S178" i="1"/>
  <c r="T178" i="1" s="1"/>
  <c r="S177" i="1"/>
  <c r="S176" i="1"/>
  <c r="T176" i="1" s="1"/>
  <c r="S175" i="1"/>
  <c r="S174" i="1"/>
  <c r="T174" i="1" s="1"/>
  <c r="S173" i="1"/>
  <c r="S172" i="1"/>
  <c r="T172" i="1" s="1"/>
  <c r="S171" i="1"/>
  <c r="S170" i="1"/>
  <c r="T170" i="1" s="1"/>
  <c r="S169" i="1"/>
  <c r="S168" i="1"/>
  <c r="S167" i="1"/>
  <c r="T167" i="1" s="1"/>
  <c r="S166" i="1"/>
  <c r="S165" i="1"/>
  <c r="S164" i="1"/>
  <c r="S163" i="1"/>
  <c r="T163" i="1" s="1"/>
  <c r="S162" i="1"/>
  <c r="S161" i="1"/>
  <c r="S160" i="1"/>
  <c r="S159" i="1"/>
  <c r="T159" i="1" s="1"/>
  <c r="S158" i="1"/>
  <c r="S157" i="1"/>
  <c r="S156" i="1"/>
  <c r="S155" i="1"/>
  <c r="T155" i="1" s="1"/>
  <c r="S154" i="1"/>
  <c r="S153" i="1"/>
  <c r="S152" i="1"/>
  <c r="S151" i="1"/>
  <c r="T151" i="1" s="1"/>
  <c r="S150" i="1"/>
  <c r="S149" i="1"/>
  <c r="S148" i="1"/>
  <c r="S147" i="1"/>
  <c r="S146" i="1"/>
  <c r="T146" i="1" s="1"/>
  <c r="S145" i="1"/>
  <c r="S144" i="1"/>
  <c r="T144" i="1" s="1"/>
  <c r="S143" i="1"/>
  <c r="S142" i="1"/>
  <c r="T142" i="1" s="1"/>
  <c r="S141" i="1"/>
  <c r="S140" i="1"/>
  <c r="T140" i="1" s="1"/>
  <c r="S139" i="1"/>
  <c r="S138" i="1"/>
  <c r="T138" i="1" s="1"/>
  <c r="S137" i="1"/>
  <c r="S136" i="1"/>
  <c r="T136" i="1" s="1"/>
  <c r="S135" i="1"/>
  <c r="S134" i="1"/>
  <c r="U134" i="1" s="1"/>
  <c r="W134" i="1" s="1"/>
  <c r="S133" i="1"/>
  <c r="S132" i="1"/>
  <c r="T132" i="1" s="1"/>
  <c r="S131" i="1"/>
  <c r="S130" i="1"/>
  <c r="T130" i="1" s="1"/>
  <c r="S129" i="1"/>
  <c r="S128" i="1"/>
  <c r="T128" i="1" s="1"/>
  <c r="S127" i="1"/>
  <c r="S126" i="1"/>
  <c r="T126" i="1" s="1"/>
  <c r="S125" i="1"/>
  <c r="S124" i="1"/>
  <c r="T124" i="1" s="1"/>
  <c r="S123" i="1"/>
  <c r="T123" i="1" s="1"/>
  <c r="S122" i="1"/>
  <c r="S121" i="1"/>
  <c r="S120" i="1"/>
  <c r="T120" i="1" s="1"/>
  <c r="S119" i="1"/>
  <c r="S118" i="1"/>
  <c r="S117" i="1"/>
  <c r="T117" i="1" s="1"/>
  <c r="S116" i="1"/>
  <c r="T116" i="1" s="1"/>
  <c r="S115" i="1"/>
  <c r="T115" i="1" s="1"/>
  <c r="S114" i="1"/>
  <c r="S113" i="1"/>
  <c r="S112" i="1"/>
  <c r="T112" i="1" s="1"/>
  <c r="S111" i="1"/>
  <c r="S110" i="1"/>
  <c r="S109" i="1"/>
  <c r="T109" i="1" s="1"/>
  <c r="S108" i="1"/>
  <c r="T108" i="1" s="1"/>
  <c r="S107" i="1"/>
  <c r="T107" i="1" s="1"/>
  <c r="S106" i="1"/>
  <c r="S105" i="1"/>
  <c r="S104" i="1"/>
  <c r="T104" i="1" s="1"/>
  <c r="S103" i="1"/>
  <c r="S102" i="1"/>
  <c r="T102" i="1" s="1"/>
  <c r="S101" i="1"/>
  <c r="S100" i="1"/>
  <c r="U100" i="1" s="1"/>
  <c r="W100" i="1" s="1"/>
  <c r="S99" i="1"/>
  <c r="S98" i="1"/>
  <c r="T98" i="1" s="1"/>
  <c r="S97" i="1"/>
  <c r="S96" i="1"/>
  <c r="T96" i="1" s="1"/>
  <c r="S95" i="1"/>
  <c r="S94" i="1"/>
  <c r="T94" i="1" s="1"/>
  <c r="S93" i="1"/>
  <c r="S92" i="1"/>
  <c r="T92" i="1" s="1"/>
  <c r="S91" i="1"/>
  <c r="S90" i="1"/>
  <c r="T90" i="1" s="1"/>
  <c r="S89" i="1"/>
  <c r="S88" i="1"/>
  <c r="T88" i="1" s="1"/>
  <c r="S87" i="1"/>
  <c r="S86" i="1"/>
  <c r="T86" i="1" s="1"/>
  <c r="S85" i="1"/>
  <c r="S84" i="1"/>
  <c r="S83" i="1"/>
  <c r="T83" i="1" s="1"/>
  <c r="S82" i="1"/>
  <c r="S81" i="1"/>
  <c r="S80" i="1"/>
  <c r="S79" i="1"/>
  <c r="T79" i="1" s="1"/>
  <c r="S78" i="1"/>
  <c r="S77" i="1"/>
  <c r="S76" i="1"/>
  <c r="S75" i="1"/>
  <c r="T75" i="1" s="1"/>
  <c r="S74" i="1"/>
  <c r="S73" i="1"/>
  <c r="S72" i="1"/>
  <c r="S71" i="1"/>
  <c r="T71" i="1" s="1"/>
  <c r="S70" i="1"/>
  <c r="S69" i="1"/>
  <c r="S68" i="1"/>
  <c r="S67" i="1"/>
  <c r="T67" i="1" s="1"/>
  <c r="S66" i="1"/>
  <c r="S65" i="1"/>
  <c r="S64" i="1"/>
  <c r="S63" i="1"/>
  <c r="T63" i="1" s="1"/>
  <c r="S62" i="1"/>
  <c r="S61" i="1"/>
  <c r="S60" i="1"/>
  <c r="T60" i="1" s="1"/>
  <c r="S59" i="1"/>
  <c r="S58" i="1"/>
  <c r="T58" i="1" s="1"/>
  <c r="S57" i="1"/>
  <c r="S56" i="1"/>
  <c r="T56" i="1" s="1"/>
  <c r="S55" i="1"/>
  <c r="S54" i="1"/>
  <c r="T54" i="1" s="1"/>
  <c r="S53" i="1"/>
  <c r="S52" i="1"/>
  <c r="T52" i="1" s="1"/>
  <c r="S51" i="1"/>
  <c r="S50" i="1"/>
  <c r="T50" i="1" s="1"/>
  <c r="S49" i="1"/>
  <c r="S48" i="1"/>
  <c r="T48" i="1" s="1"/>
  <c r="S47" i="1"/>
  <c r="S46" i="1"/>
  <c r="T46" i="1" s="1"/>
  <c r="S45" i="1"/>
  <c r="S44" i="1"/>
  <c r="T44" i="1" s="1"/>
  <c r="S43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42" i="1"/>
  <c r="U118" i="1" l="1"/>
  <c r="W118" i="1" s="1"/>
  <c r="T470" i="1"/>
  <c r="U294" i="1"/>
  <c r="W294" i="1" s="1"/>
  <c r="T100" i="1"/>
  <c r="U622" i="1"/>
  <c r="W622" i="1" s="1"/>
  <c r="U374" i="1"/>
  <c r="W374" i="1" s="1"/>
  <c r="T350" i="1"/>
  <c r="T434" i="1"/>
  <c r="U202" i="1"/>
  <c r="W202" i="1" s="1"/>
  <c r="U484" i="1"/>
  <c r="W484" i="1" s="1"/>
  <c r="T622" i="1"/>
  <c r="U194" i="1"/>
  <c r="W194" i="1" s="1"/>
  <c r="T302" i="1"/>
  <c r="T518" i="1"/>
  <c r="U110" i="1"/>
  <c r="W110" i="1" s="1"/>
  <c r="U244" i="1"/>
  <c r="W244" i="1" s="1"/>
  <c r="T656" i="1"/>
  <c r="U252" i="1"/>
  <c r="W252" i="1" s="1"/>
  <c r="U384" i="1"/>
  <c r="W384" i="1" s="1"/>
  <c r="T134" i="1"/>
  <c r="T384" i="1"/>
  <c r="U68" i="1"/>
  <c r="W68" i="1" s="1"/>
  <c r="U152" i="1"/>
  <c r="W152" i="1" s="1"/>
  <c r="U210" i="1"/>
  <c r="W210" i="1" s="1"/>
  <c r="U278" i="1"/>
  <c r="W278" i="1" s="1"/>
  <c r="U350" i="1"/>
  <c r="W350" i="1" s="1"/>
  <c r="U408" i="1"/>
  <c r="W408" i="1" s="1"/>
  <c r="U518" i="1"/>
  <c r="W518" i="1" s="1"/>
  <c r="U576" i="1"/>
  <c r="W576" i="1" s="1"/>
  <c r="T436" i="1"/>
  <c r="T552" i="1"/>
  <c r="U328" i="1"/>
  <c r="W328" i="1" s="1"/>
  <c r="U552" i="1"/>
  <c r="W552" i="1" s="1"/>
  <c r="T268" i="1"/>
  <c r="T300" i="1"/>
  <c r="T468" i="1"/>
  <c r="T484" i="1"/>
  <c r="T634" i="1"/>
  <c r="U76" i="1"/>
  <c r="W76" i="1" s="1"/>
  <c r="U160" i="1"/>
  <c r="W160" i="1" s="1"/>
  <c r="U236" i="1"/>
  <c r="W236" i="1" s="1"/>
  <c r="U286" i="1"/>
  <c r="W286" i="1" s="1"/>
  <c r="U362" i="1"/>
  <c r="W362" i="1" s="1"/>
  <c r="U610" i="1"/>
  <c r="W610" i="1" s="1"/>
  <c r="U49" i="1"/>
  <c r="W49" i="1" s="1"/>
  <c r="T49" i="1"/>
  <c r="U57" i="1"/>
  <c r="W57" i="1" s="1"/>
  <c r="T57" i="1"/>
  <c r="U65" i="1"/>
  <c r="W65" i="1" s="1"/>
  <c r="U73" i="1"/>
  <c r="W73" i="1" s="1"/>
  <c r="U81" i="1"/>
  <c r="W81" i="1" s="1"/>
  <c r="U89" i="1"/>
  <c r="W89" i="1" s="1"/>
  <c r="T89" i="1"/>
  <c r="T97" i="1"/>
  <c r="U97" i="1"/>
  <c r="W97" i="1" s="1"/>
  <c r="U113" i="1"/>
  <c r="W113" i="1" s="1"/>
  <c r="U121" i="1"/>
  <c r="W121" i="1" s="1"/>
  <c r="U129" i="1"/>
  <c r="W129" i="1" s="1"/>
  <c r="T129" i="1"/>
  <c r="U137" i="1"/>
  <c r="W137" i="1" s="1"/>
  <c r="T137" i="1"/>
  <c r="U145" i="1"/>
  <c r="W145" i="1" s="1"/>
  <c r="T145" i="1"/>
  <c r="U153" i="1"/>
  <c r="W153" i="1" s="1"/>
  <c r="U161" i="1"/>
  <c r="W161" i="1" s="1"/>
  <c r="T169" i="1"/>
  <c r="U169" i="1"/>
  <c r="W169" i="1" s="1"/>
  <c r="T177" i="1"/>
  <c r="U177" i="1"/>
  <c r="W177" i="1" s="1"/>
  <c r="T185" i="1"/>
  <c r="U185" i="1"/>
  <c r="W185" i="1" s="1"/>
  <c r="U193" i="1"/>
  <c r="W193" i="1" s="1"/>
  <c r="U201" i="1"/>
  <c r="W201" i="1" s="1"/>
  <c r="U209" i="1"/>
  <c r="W209" i="1" s="1"/>
  <c r="U217" i="1"/>
  <c r="W217" i="1" s="1"/>
  <c r="T217" i="1"/>
  <c r="U225" i="1"/>
  <c r="W225" i="1" s="1"/>
  <c r="T225" i="1"/>
  <c r="U233" i="1"/>
  <c r="W233" i="1" s="1"/>
  <c r="U241" i="1"/>
  <c r="W241" i="1" s="1"/>
  <c r="U249" i="1"/>
  <c r="W249" i="1" s="1"/>
  <c r="T261" i="1"/>
  <c r="U261" i="1"/>
  <c r="W261" i="1" s="1"/>
  <c r="T269" i="1"/>
  <c r="U269" i="1"/>
  <c r="W269" i="1" s="1"/>
  <c r="U277" i="1"/>
  <c r="W277" i="1" s="1"/>
  <c r="T277" i="1"/>
  <c r="U285" i="1"/>
  <c r="W285" i="1" s="1"/>
  <c r="T285" i="1"/>
  <c r="U293" i="1"/>
  <c r="W293" i="1" s="1"/>
  <c r="T293" i="1"/>
  <c r="U301" i="1"/>
  <c r="W301" i="1" s="1"/>
  <c r="T301" i="1"/>
  <c r="U309" i="1"/>
  <c r="W309" i="1" s="1"/>
  <c r="T309" i="1"/>
  <c r="U317" i="1"/>
  <c r="W317" i="1" s="1"/>
  <c r="T317" i="1"/>
  <c r="U325" i="1"/>
  <c r="W325" i="1" s="1"/>
  <c r="T325" i="1"/>
  <c r="U333" i="1"/>
  <c r="W333" i="1" s="1"/>
  <c r="T333" i="1"/>
  <c r="T341" i="1"/>
  <c r="U341" i="1"/>
  <c r="W341" i="1" s="1"/>
  <c r="U349" i="1"/>
  <c r="W349" i="1" s="1"/>
  <c r="T349" i="1"/>
  <c r="U365" i="1"/>
  <c r="W365" i="1" s="1"/>
  <c r="T365" i="1"/>
  <c r="U369" i="1"/>
  <c r="W369" i="1" s="1"/>
  <c r="T369" i="1"/>
  <c r="U377" i="1"/>
  <c r="W377" i="1" s="1"/>
  <c r="T377" i="1"/>
  <c r="U385" i="1"/>
  <c r="W385" i="1" s="1"/>
  <c r="T385" i="1"/>
  <c r="U393" i="1"/>
  <c r="W393" i="1" s="1"/>
  <c r="T393" i="1"/>
  <c r="U401" i="1"/>
  <c r="W401" i="1" s="1"/>
  <c r="T401" i="1"/>
  <c r="U409" i="1"/>
  <c r="W409" i="1" s="1"/>
  <c r="T409" i="1"/>
  <c r="U417" i="1"/>
  <c r="W417" i="1" s="1"/>
  <c r="T417" i="1"/>
  <c r="T429" i="1"/>
  <c r="U429" i="1"/>
  <c r="W429" i="1" s="1"/>
  <c r="U437" i="1"/>
  <c r="W437" i="1" s="1"/>
  <c r="T437" i="1"/>
  <c r="U445" i="1"/>
  <c r="W445" i="1" s="1"/>
  <c r="T445" i="1"/>
  <c r="U453" i="1"/>
  <c r="W453" i="1" s="1"/>
  <c r="T453" i="1"/>
  <c r="U461" i="1"/>
  <c r="W461" i="1" s="1"/>
  <c r="T461" i="1"/>
  <c r="U469" i="1"/>
  <c r="W469" i="1" s="1"/>
  <c r="T469" i="1"/>
  <c r="U477" i="1"/>
  <c r="W477" i="1" s="1"/>
  <c r="T477" i="1"/>
  <c r="U493" i="1"/>
  <c r="W493" i="1" s="1"/>
  <c r="T493" i="1"/>
  <c r="T501" i="1"/>
  <c r="U501" i="1"/>
  <c r="W501" i="1" s="1"/>
  <c r="T509" i="1"/>
  <c r="U509" i="1"/>
  <c r="W509" i="1" s="1"/>
  <c r="U517" i="1"/>
  <c r="W517" i="1" s="1"/>
  <c r="T517" i="1"/>
  <c r="T525" i="1"/>
  <c r="U525" i="1"/>
  <c r="W525" i="1" s="1"/>
  <c r="U533" i="1"/>
  <c r="W533" i="1" s="1"/>
  <c r="T533" i="1"/>
  <c r="U541" i="1"/>
  <c r="W541" i="1" s="1"/>
  <c r="T541" i="1"/>
  <c r="U549" i="1"/>
  <c r="W549" i="1" s="1"/>
  <c r="T549" i="1"/>
  <c r="U557" i="1"/>
  <c r="W557" i="1" s="1"/>
  <c r="T557" i="1"/>
  <c r="U565" i="1"/>
  <c r="W565" i="1" s="1"/>
  <c r="T565" i="1"/>
  <c r="U573" i="1"/>
  <c r="W573" i="1" s="1"/>
  <c r="T573" i="1"/>
  <c r="U581" i="1"/>
  <c r="W581" i="1" s="1"/>
  <c r="T581" i="1"/>
  <c r="T597" i="1"/>
  <c r="U597" i="1"/>
  <c r="W597" i="1" s="1"/>
  <c r="U605" i="1"/>
  <c r="W605" i="1" s="1"/>
  <c r="T605" i="1"/>
  <c r="U617" i="1"/>
  <c r="W617" i="1" s="1"/>
  <c r="T617" i="1"/>
  <c r="U629" i="1"/>
  <c r="W629" i="1" s="1"/>
  <c r="T629" i="1"/>
  <c r="U637" i="1"/>
  <c r="W637" i="1" s="1"/>
  <c r="T637" i="1"/>
  <c r="T641" i="1"/>
  <c r="U641" i="1"/>
  <c r="W641" i="1" s="1"/>
  <c r="U649" i="1"/>
  <c r="W649" i="1" s="1"/>
  <c r="T649" i="1"/>
  <c r="U657" i="1"/>
  <c r="W657" i="1" s="1"/>
  <c r="T657" i="1"/>
  <c r="U665" i="1"/>
  <c r="W665" i="1" s="1"/>
  <c r="T665" i="1"/>
  <c r="U681" i="1"/>
  <c r="W681" i="1" s="1"/>
  <c r="T681" i="1"/>
  <c r="U689" i="1"/>
  <c r="W689" i="1" s="1"/>
  <c r="T689" i="1"/>
  <c r="T697" i="1"/>
  <c r="U697" i="1"/>
  <c r="W697" i="1" s="1"/>
  <c r="U705" i="1"/>
  <c r="W705" i="1" s="1"/>
  <c r="T705" i="1"/>
  <c r="T713" i="1"/>
  <c r="U713" i="1"/>
  <c r="W713" i="1" s="1"/>
  <c r="U721" i="1"/>
  <c r="W721" i="1" s="1"/>
  <c r="T721" i="1"/>
  <c r="T729" i="1"/>
  <c r="U729" i="1"/>
  <c r="W729" i="1" s="1"/>
  <c r="U737" i="1"/>
  <c r="W737" i="1" s="1"/>
  <c r="T737" i="1"/>
  <c r="U745" i="1"/>
  <c r="W745" i="1" s="1"/>
  <c r="T745" i="1"/>
  <c r="U753" i="1"/>
  <c r="W753" i="1" s="1"/>
  <c r="T753" i="1"/>
  <c r="U761" i="1"/>
  <c r="W761" i="1" s="1"/>
  <c r="T761" i="1"/>
  <c r="U769" i="1"/>
  <c r="W769" i="1" s="1"/>
  <c r="T769" i="1"/>
  <c r="T785" i="1"/>
  <c r="U785" i="1"/>
  <c r="W785" i="1" s="1"/>
  <c r="T793" i="1"/>
  <c r="U793" i="1"/>
  <c r="W793" i="1" s="1"/>
  <c r="U801" i="1"/>
  <c r="W801" i="1" s="1"/>
  <c r="T801" i="1"/>
  <c r="U809" i="1"/>
  <c r="W809" i="1" s="1"/>
  <c r="T809" i="1"/>
  <c r="U825" i="1"/>
  <c r="W825" i="1" s="1"/>
  <c r="T825" i="1"/>
  <c r="U833" i="1"/>
  <c r="W833" i="1" s="1"/>
  <c r="T833" i="1"/>
  <c r="U841" i="1"/>
  <c r="W841" i="1" s="1"/>
  <c r="T841" i="1"/>
  <c r="U849" i="1"/>
  <c r="W849" i="1" s="1"/>
  <c r="T849" i="1"/>
  <c r="U857" i="1"/>
  <c r="W857" i="1" s="1"/>
  <c r="T857" i="1"/>
  <c r="T865" i="1"/>
  <c r="U865" i="1"/>
  <c r="W865" i="1" s="1"/>
  <c r="T873" i="1"/>
  <c r="U873" i="1"/>
  <c r="W873" i="1" s="1"/>
  <c r="U889" i="1"/>
  <c r="W889" i="1" s="1"/>
  <c r="T889" i="1"/>
  <c r="U897" i="1"/>
  <c r="W897" i="1" s="1"/>
  <c r="T897" i="1"/>
  <c r="U905" i="1"/>
  <c r="W905" i="1" s="1"/>
  <c r="T905" i="1"/>
  <c r="U913" i="1"/>
  <c r="W913" i="1" s="1"/>
  <c r="T913" i="1"/>
  <c r="U921" i="1"/>
  <c r="W921" i="1" s="1"/>
  <c r="T921" i="1"/>
  <c r="U929" i="1"/>
  <c r="W929" i="1" s="1"/>
  <c r="T929" i="1"/>
  <c r="U937" i="1"/>
  <c r="W937" i="1" s="1"/>
  <c r="T937" i="1"/>
  <c r="T953" i="1"/>
  <c r="U953" i="1"/>
  <c r="W953" i="1" s="1"/>
  <c r="T961" i="1"/>
  <c r="U961" i="1"/>
  <c r="W961" i="1" s="1"/>
  <c r="U969" i="1"/>
  <c r="W969" i="1" s="1"/>
  <c r="T969" i="1"/>
  <c r="U977" i="1"/>
  <c r="W977" i="1" s="1"/>
  <c r="T977" i="1"/>
  <c r="U985" i="1"/>
  <c r="W985" i="1" s="1"/>
  <c r="T985" i="1"/>
  <c r="U993" i="1"/>
  <c r="W993" i="1" s="1"/>
  <c r="T993" i="1"/>
  <c r="U1001" i="1"/>
  <c r="W1001" i="1" s="1"/>
  <c r="T1001" i="1"/>
  <c r="U1009" i="1"/>
  <c r="W1009" i="1" s="1"/>
  <c r="T1009" i="1"/>
  <c r="U1017" i="1"/>
  <c r="W1017" i="1" s="1"/>
  <c r="T1017" i="1"/>
  <c r="T113" i="1"/>
  <c r="T65" i="1"/>
  <c r="T241" i="1"/>
  <c r="T47" i="1"/>
  <c r="U47" i="1"/>
  <c r="W47" i="1" s="1"/>
  <c r="U55" i="1"/>
  <c r="W55" i="1" s="1"/>
  <c r="T55" i="1"/>
  <c r="U63" i="1"/>
  <c r="W63" i="1" s="1"/>
  <c r="U71" i="1"/>
  <c r="W71" i="1" s="1"/>
  <c r="U79" i="1"/>
  <c r="W79" i="1" s="1"/>
  <c r="U87" i="1"/>
  <c r="W87" i="1" s="1"/>
  <c r="T87" i="1"/>
  <c r="U91" i="1"/>
  <c r="W91" i="1" s="1"/>
  <c r="T91" i="1"/>
  <c r="U99" i="1"/>
  <c r="W99" i="1" s="1"/>
  <c r="T99" i="1"/>
  <c r="U107" i="1"/>
  <c r="W107" i="1" s="1"/>
  <c r="U119" i="1"/>
  <c r="W119" i="1" s="1"/>
  <c r="T127" i="1"/>
  <c r="U127" i="1"/>
  <c r="W127" i="1" s="1"/>
  <c r="T135" i="1"/>
  <c r="U135" i="1"/>
  <c r="W135" i="1" s="1"/>
  <c r="T143" i="1"/>
  <c r="U143" i="1"/>
  <c r="W143" i="1" s="1"/>
  <c r="U155" i="1"/>
  <c r="W155" i="1" s="1"/>
  <c r="U163" i="1"/>
  <c r="W163" i="1" s="1"/>
  <c r="U171" i="1"/>
  <c r="W171" i="1" s="1"/>
  <c r="T171" i="1"/>
  <c r="U179" i="1"/>
  <c r="W179" i="1" s="1"/>
  <c r="T179" i="1"/>
  <c r="U187" i="1"/>
  <c r="W187" i="1" s="1"/>
  <c r="T187" i="1"/>
  <c r="U195" i="1"/>
  <c r="W195" i="1" s="1"/>
  <c r="U203" i="1"/>
  <c r="W203" i="1" s="1"/>
  <c r="T215" i="1"/>
  <c r="U215" i="1"/>
  <c r="W215" i="1" s="1"/>
  <c r="U223" i="1"/>
  <c r="W223" i="1" s="1"/>
  <c r="T223" i="1"/>
  <c r="T231" i="1"/>
  <c r="U231" i="1"/>
  <c r="W231" i="1" s="1"/>
  <c r="U239" i="1"/>
  <c r="W239" i="1" s="1"/>
  <c r="U247" i="1"/>
  <c r="W247" i="1" s="1"/>
  <c r="U255" i="1"/>
  <c r="W255" i="1" s="1"/>
  <c r="T255" i="1"/>
  <c r="U263" i="1"/>
  <c r="W263" i="1" s="1"/>
  <c r="T263" i="1"/>
  <c r="U271" i="1"/>
  <c r="W271" i="1" s="1"/>
  <c r="T271" i="1"/>
  <c r="U283" i="1"/>
  <c r="W283" i="1" s="1"/>
  <c r="U291" i="1"/>
  <c r="W291" i="1" s="1"/>
  <c r="U299" i="1"/>
  <c r="W299" i="1" s="1"/>
  <c r="T299" i="1"/>
  <c r="T307" i="1"/>
  <c r="U307" i="1"/>
  <c r="W307" i="1" s="1"/>
  <c r="U315" i="1"/>
  <c r="W315" i="1" s="1"/>
  <c r="T315" i="1"/>
  <c r="U323" i="1"/>
  <c r="W323" i="1" s="1"/>
  <c r="T323" i="1"/>
  <c r="U331" i="1"/>
  <c r="W331" i="1" s="1"/>
  <c r="T331" i="1"/>
  <c r="U339" i="1"/>
  <c r="W339" i="1" s="1"/>
  <c r="T339" i="1"/>
  <c r="U347" i="1"/>
  <c r="W347" i="1" s="1"/>
  <c r="T347" i="1"/>
  <c r="U355" i="1"/>
  <c r="W355" i="1" s="1"/>
  <c r="T355" i="1"/>
  <c r="U363" i="1"/>
  <c r="W363" i="1" s="1"/>
  <c r="T363" i="1"/>
  <c r="U371" i="1"/>
  <c r="W371" i="1" s="1"/>
  <c r="T371" i="1"/>
  <c r="U379" i="1"/>
  <c r="W379" i="1" s="1"/>
  <c r="T379" i="1"/>
  <c r="U387" i="1"/>
  <c r="W387" i="1" s="1"/>
  <c r="T387" i="1"/>
  <c r="T395" i="1"/>
  <c r="U395" i="1"/>
  <c r="W395" i="1" s="1"/>
  <c r="U403" i="1"/>
  <c r="W403" i="1" s="1"/>
  <c r="T403" i="1"/>
  <c r="U411" i="1"/>
  <c r="W411" i="1" s="1"/>
  <c r="T411" i="1"/>
  <c r="U419" i="1"/>
  <c r="W419" i="1" s="1"/>
  <c r="T419" i="1"/>
  <c r="U427" i="1"/>
  <c r="W427" i="1" s="1"/>
  <c r="T427" i="1"/>
  <c r="U435" i="1"/>
  <c r="W435" i="1" s="1"/>
  <c r="T435" i="1"/>
  <c r="T451" i="1"/>
  <c r="U451" i="1"/>
  <c r="W451" i="1" s="1"/>
  <c r="U459" i="1"/>
  <c r="W459" i="1" s="1"/>
  <c r="T459" i="1"/>
  <c r="U467" i="1"/>
  <c r="W467" i="1" s="1"/>
  <c r="T467" i="1"/>
  <c r="T475" i="1"/>
  <c r="U475" i="1"/>
  <c r="W475" i="1" s="1"/>
  <c r="U483" i="1"/>
  <c r="W483" i="1" s="1"/>
  <c r="T483" i="1"/>
  <c r="U491" i="1"/>
  <c r="W491" i="1" s="1"/>
  <c r="T491" i="1"/>
  <c r="U499" i="1"/>
  <c r="W499" i="1" s="1"/>
  <c r="T499" i="1"/>
  <c r="U507" i="1"/>
  <c r="W507" i="1" s="1"/>
  <c r="T507" i="1"/>
  <c r="U515" i="1"/>
  <c r="W515" i="1" s="1"/>
  <c r="T515" i="1"/>
  <c r="U523" i="1"/>
  <c r="W523" i="1" s="1"/>
  <c r="T523" i="1"/>
  <c r="U531" i="1"/>
  <c r="W531" i="1" s="1"/>
  <c r="T531" i="1"/>
  <c r="U539" i="1"/>
  <c r="W539" i="1" s="1"/>
  <c r="T539" i="1"/>
  <c r="U551" i="1"/>
  <c r="W551" i="1" s="1"/>
  <c r="T551" i="1"/>
  <c r="T559" i="1"/>
  <c r="U559" i="1"/>
  <c r="W559" i="1" s="1"/>
  <c r="T563" i="1"/>
  <c r="U563" i="1"/>
  <c r="W563" i="1" s="1"/>
  <c r="U571" i="1"/>
  <c r="W571" i="1" s="1"/>
  <c r="T571" i="1"/>
  <c r="U579" i="1"/>
  <c r="W579" i="1" s="1"/>
  <c r="T579" i="1"/>
  <c r="U587" i="1"/>
  <c r="W587" i="1" s="1"/>
  <c r="T587" i="1"/>
  <c r="U591" i="1"/>
  <c r="W591" i="1" s="1"/>
  <c r="T591" i="1"/>
  <c r="U595" i="1"/>
  <c r="W595" i="1" s="1"/>
  <c r="T595" i="1"/>
  <c r="U599" i="1"/>
  <c r="W599" i="1" s="1"/>
  <c r="T599" i="1"/>
  <c r="U603" i="1"/>
  <c r="W603" i="1" s="1"/>
  <c r="T603" i="1"/>
  <c r="U607" i="1"/>
  <c r="W607" i="1" s="1"/>
  <c r="T607" i="1"/>
  <c r="U611" i="1"/>
  <c r="W611" i="1" s="1"/>
  <c r="T611" i="1"/>
  <c r="U615" i="1"/>
  <c r="W615" i="1" s="1"/>
  <c r="T615" i="1"/>
  <c r="U619" i="1"/>
  <c r="W619" i="1" s="1"/>
  <c r="T619" i="1"/>
  <c r="U623" i="1"/>
  <c r="W623" i="1" s="1"/>
  <c r="T623" i="1"/>
  <c r="U627" i="1"/>
  <c r="W627" i="1" s="1"/>
  <c r="T627" i="1"/>
  <c r="U635" i="1"/>
  <c r="W635" i="1" s="1"/>
  <c r="T635" i="1"/>
  <c r="U639" i="1"/>
  <c r="W639" i="1" s="1"/>
  <c r="T639" i="1"/>
  <c r="U643" i="1"/>
  <c r="W643" i="1" s="1"/>
  <c r="T643" i="1"/>
  <c r="U647" i="1"/>
  <c r="W647" i="1" s="1"/>
  <c r="T647" i="1"/>
  <c r="U651" i="1"/>
  <c r="W651" i="1" s="1"/>
  <c r="T651" i="1"/>
  <c r="U655" i="1"/>
  <c r="W655" i="1" s="1"/>
  <c r="T655" i="1"/>
  <c r="T659" i="1"/>
  <c r="U659" i="1"/>
  <c r="W659" i="1" s="1"/>
  <c r="T663" i="1"/>
  <c r="U663" i="1"/>
  <c r="W663" i="1" s="1"/>
  <c r="T667" i="1"/>
  <c r="U667" i="1"/>
  <c r="W667" i="1" s="1"/>
  <c r="U671" i="1"/>
  <c r="W671" i="1" s="1"/>
  <c r="T671" i="1"/>
  <c r="T675" i="1"/>
  <c r="U675" i="1"/>
  <c r="W675" i="1" s="1"/>
  <c r="T679" i="1"/>
  <c r="U679" i="1"/>
  <c r="W679" i="1" s="1"/>
  <c r="U683" i="1"/>
  <c r="W683" i="1" s="1"/>
  <c r="T683" i="1"/>
  <c r="U687" i="1"/>
  <c r="W687" i="1" s="1"/>
  <c r="T687" i="1"/>
  <c r="T691" i="1"/>
  <c r="U691" i="1"/>
  <c r="W691" i="1" s="1"/>
  <c r="T695" i="1"/>
  <c r="U695" i="1"/>
  <c r="W695" i="1" s="1"/>
  <c r="U699" i="1"/>
  <c r="W699" i="1" s="1"/>
  <c r="T699" i="1"/>
  <c r="U703" i="1"/>
  <c r="W703" i="1" s="1"/>
  <c r="T703" i="1"/>
  <c r="U707" i="1"/>
  <c r="W707" i="1" s="1"/>
  <c r="T707" i="1"/>
  <c r="U711" i="1"/>
  <c r="W711" i="1" s="1"/>
  <c r="T711" i="1"/>
  <c r="U719" i="1"/>
  <c r="W719" i="1" s="1"/>
  <c r="T719" i="1"/>
  <c r="U723" i="1"/>
  <c r="W723" i="1" s="1"/>
  <c r="T723" i="1"/>
  <c r="U727" i="1"/>
  <c r="W727" i="1" s="1"/>
  <c r="T727" i="1"/>
  <c r="U731" i="1"/>
  <c r="W731" i="1" s="1"/>
  <c r="T731" i="1"/>
  <c r="U735" i="1"/>
  <c r="W735" i="1" s="1"/>
  <c r="T735" i="1"/>
  <c r="U739" i="1"/>
  <c r="W739" i="1" s="1"/>
  <c r="T739" i="1"/>
  <c r="T743" i="1"/>
  <c r="U743" i="1"/>
  <c r="W743" i="1" s="1"/>
  <c r="T751" i="1"/>
  <c r="U751" i="1"/>
  <c r="W751" i="1" s="1"/>
  <c r="T755" i="1"/>
  <c r="U755" i="1"/>
  <c r="W755" i="1" s="1"/>
  <c r="U759" i="1"/>
  <c r="W759" i="1" s="1"/>
  <c r="T759" i="1"/>
  <c r="U763" i="1"/>
  <c r="W763" i="1" s="1"/>
  <c r="T763" i="1"/>
  <c r="U767" i="1"/>
  <c r="W767" i="1" s="1"/>
  <c r="T767" i="1"/>
  <c r="U771" i="1"/>
  <c r="W771" i="1" s="1"/>
  <c r="T771" i="1"/>
  <c r="U775" i="1"/>
  <c r="W775" i="1" s="1"/>
  <c r="T775" i="1"/>
  <c r="U779" i="1"/>
  <c r="W779" i="1" s="1"/>
  <c r="T779" i="1"/>
  <c r="U783" i="1"/>
  <c r="W783" i="1" s="1"/>
  <c r="T783" i="1"/>
  <c r="U787" i="1"/>
  <c r="W787" i="1" s="1"/>
  <c r="T787" i="1"/>
  <c r="U791" i="1"/>
  <c r="W791" i="1" s="1"/>
  <c r="T791" i="1"/>
  <c r="U795" i="1"/>
  <c r="W795" i="1" s="1"/>
  <c r="T795" i="1"/>
  <c r="U799" i="1"/>
  <c r="W799" i="1" s="1"/>
  <c r="T799" i="1"/>
  <c r="U803" i="1"/>
  <c r="W803" i="1" s="1"/>
  <c r="T803" i="1"/>
  <c r="U807" i="1"/>
  <c r="W807" i="1" s="1"/>
  <c r="T807" i="1"/>
  <c r="U811" i="1"/>
  <c r="W811" i="1" s="1"/>
  <c r="T811" i="1"/>
  <c r="U815" i="1"/>
  <c r="W815" i="1" s="1"/>
  <c r="T815" i="1"/>
  <c r="T819" i="1"/>
  <c r="U819" i="1"/>
  <c r="W819" i="1" s="1"/>
  <c r="T823" i="1"/>
  <c r="U823" i="1"/>
  <c r="W823" i="1" s="1"/>
  <c r="T827" i="1"/>
  <c r="U827" i="1"/>
  <c r="W827" i="1" s="1"/>
  <c r="T831" i="1"/>
  <c r="U831" i="1"/>
  <c r="W831" i="1" s="1"/>
  <c r="T835" i="1"/>
  <c r="U835" i="1"/>
  <c r="W835" i="1" s="1"/>
  <c r="U839" i="1"/>
  <c r="W839" i="1" s="1"/>
  <c r="T839" i="1"/>
  <c r="U843" i="1"/>
  <c r="W843" i="1" s="1"/>
  <c r="T843" i="1"/>
  <c r="U847" i="1"/>
  <c r="W847" i="1" s="1"/>
  <c r="T847" i="1"/>
  <c r="U851" i="1"/>
  <c r="W851" i="1" s="1"/>
  <c r="T851" i="1"/>
  <c r="U855" i="1"/>
  <c r="W855" i="1" s="1"/>
  <c r="T855" i="1"/>
  <c r="U863" i="1"/>
  <c r="W863" i="1" s="1"/>
  <c r="T863" i="1"/>
  <c r="U867" i="1"/>
  <c r="W867" i="1" s="1"/>
  <c r="T867" i="1"/>
  <c r="U871" i="1"/>
  <c r="W871" i="1" s="1"/>
  <c r="T871" i="1"/>
  <c r="U875" i="1"/>
  <c r="W875" i="1" s="1"/>
  <c r="T875" i="1"/>
  <c r="U879" i="1"/>
  <c r="W879" i="1" s="1"/>
  <c r="T879" i="1"/>
  <c r="U883" i="1"/>
  <c r="W883" i="1" s="1"/>
  <c r="T883" i="1"/>
  <c r="U887" i="1"/>
  <c r="W887" i="1" s="1"/>
  <c r="T887" i="1"/>
  <c r="U891" i="1"/>
  <c r="W891" i="1" s="1"/>
  <c r="T891" i="1"/>
  <c r="U895" i="1"/>
  <c r="W895" i="1" s="1"/>
  <c r="T895" i="1"/>
  <c r="U899" i="1"/>
  <c r="W899" i="1" s="1"/>
  <c r="T899" i="1"/>
  <c r="T903" i="1"/>
  <c r="U903" i="1"/>
  <c r="W903" i="1" s="1"/>
  <c r="T907" i="1"/>
  <c r="U907" i="1"/>
  <c r="W907" i="1" s="1"/>
  <c r="T911" i="1"/>
  <c r="U911" i="1"/>
  <c r="W911" i="1" s="1"/>
  <c r="T915" i="1"/>
  <c r="U915" i="1"/>
  <c r="W915" i="1" s="1"/>
  <c r="T919" i="1"/>
  <c r="U919" i="1"/>
  <c r="W919" i="1" s="1"/>
  <c r="U927" i="1"/>
  <c r="W927" i="1" s="1"/>
  <c r="T927" i="1"/>
  <c r="U931" i="1"/>
  <c r="W931" i="1" s="1"/>
  <c r="T931" i="1"/>
  <c r="U935" i="1"/>
  <c r="W935" i="1" s="1"/>
  <c r="T935" i="1"/>
  <c r="U939" i="1"/>
  <c r="W939" i="1" s="1"/>
  <c r="T939" i="1"/>
  <c r="U943" i="1"/>
  <c r="W943" i="1" s="1"/>
  <c r="T943" i="1"/>
  <c r="U947" i="1"/>
  <c r="W947" i="1" s="1"/>
  <c r="T947" i="1"/>
  <c r="U951" i="1"/>
  <c r="W951" i="1" s="1"/>
  <c r="T951" i="1"/>
  <c r="U955" i="1"/>
  <c r="W955" i="1" s="1"/>
  <c r="T955" i="1"/>
  <c r="U959" i="1"/>
  <c r="W959" i="1" s="1"/>
  <c r="T959" i="1"/>
  <c r="U963" i="1"/>
  <c r="W963" i="1" s="1"/>
  <c r="T963" i="1"/>
  <c r="U967" i="1"/>
  <c r="W967" i="1" s="1"/>
  <c r="T967" i="1"/>
  <c r="U971" i="1"/>
  <c r="W971" i="1" s="1"/>
  <c r="T971" i="1"/>
  <c r="U975" i="1"/>
  <c r="W975" i="1" s="1"/>
  <c r="T975" i="1"/>
  <c r="U979" i="1"/>
  <c r="W979" i="1" s="1"/>
  <c r="T979" i="1"/>
  <c r="U983" i="1"/>
  <c r="W983" i="1" s="1"/>
  <c r="T983" i="1"/>
  <c r="U987" i="1"/>
  <c r="W987" i="1" s="1"/>
  <c r="T987" i="1"/>
  <c r="U991" i="1"/>
  <c r="W991" i="1" s="1"/>
  <c r="T991" i="1"/>
  <c r="T995" i="1"/>
  <c r="U995" i="1"/>
  <c r="W995" i="1" s="1"/>
  <c r="U999" i="1"/>
  <c r="W999" i="1" s="1"/>
  <c r="T999" i="1"/>
  <c r="T1003" i="1"/>
  <c r="U1003" i="1"/>
  <c r="W1003" i="1" s="1"/>
  <c r="U1007" i="1"/>
  <c r="W1007" i="1" s="1"/>
  <c r="T1007" i="1"/>
  <c r="U1011" i="1"/>
  <c r="W1011" i="1" s="1"/>
  <c r="T1011" i="1"/>
  <c r="U1015" i="1"/>
  <c r="W1015" i="1" s="1"/>
  <c r="T1015" i="1"/>
  <c r="U1019" i="1"/>
  <c r="W1019" i="1" s="1"/>
  <c r="T1019" i="1"/>
  <c r="U1023" i="1"/>
  <c r="W1023" i="1" s="1"/>
  <c r="T1023" i="1"/>
  <c r="U1027" i="1"/>
  <c r="W1027" i="1" s="1"/>
  <c r="T1027" i="1"/>
  <c r="T193" i="1"/>
  <c r="T201" i="1"/>
  <c r="T209" i="1"/>
  <c r="T283" i="1"/>
  <c r="U45" i="1"/>
  <c r="W45" i="1" s="1"/>
  <c r="T45" i="1"/>
  <c r="U53" i="1"/>
  <c r="W53" i="1" s="1"/>
  <c r="T53" i="1"/>
  <c r="U69" i="1"/>
  <c r="W69" i="1" s="1"/>
  <c r="U77" i="1"/>
  <c r="W77" i="1" s="1"/>
  <c r="T85" i="1"/>
  <c r="U85" i="1"/>
  <c r="W85" i="1" s="1"/>
  <c r="T93" i="1"/>
  <c r="U93" i="1"/>
  <c r="W93" i="1" s="1"/>
  <c r="T101" i="1"/>
  <c r="U101" i="1"/>
  <c r="W101" i="1" s="1"/>
  <c r="U109" i="1"/>
  <c r="W109" i="1" s="1"/>
  <c r="U117" i="1"/>
  <c r="W117" i="1" s="1"/>
  <c r="U133" i="1"/>
  <c r="W133" i="1" s="1"/>
  <c r="T133" i="1"/>
  <c r="U141" i="1"/>
  <c r="W141" i="1" s="1"/>
  <c r="T141" i="1"/>
  <c r="U149" i="1"/>
  <c r="W149" i="1" s="1"/>
  <c r="U157" i="1"/>
  <c r="W157" i="1" s="1"/>
  <c r="U165" i="1"/>
  <c r="W165" i="1" s="1"/>
  <c r="U173" i="1"/>
  <c r="W173" i="1" s="1"/>
  <c r="T173" i="1"/>
  <c r="T181" i="1"/>
  <c r="U181" i="1"/>
  <c r="W181" i="1" s="1"/>
  <c r="U189" i="1"/>
  <c r="W189" i="1" s="1"/>
  <c r="T189" i="1"/>
  <c r="U197" i="1"/>
  <c r="W197" i="1" s="1"/>
  <c r="U205" i="1"/>
  <c r="W205" i="1" s="1"/>
  <c r="U213" i="1"/>
  <c r="W213" i="1" s="1"/>
  <c r="T213" i="1"/>
  <c r="U221" i="1"/>
  <c r="W221" i="1" s="1"/>
  <c r="T221" i="1"/>
  <c r="U229" i="1"/>
  <c r="W229" i="1" s="1"/>
  <c r="T229" i="1"/>
  <c r="U237" i="1"/>
  <c r="W237" i="1" s="1"/>
  <c r="U245" i="1"/>
  <c r="W245" i="1" s="1"/>
  <c r="U257" i="1"/>
  <c r="W257" i="1" s="1"/>
  <c r="T257" i="1"/>
  <c r="T265" i="1"/>
  <c r="U265" i="1"/>
  <c r="W265" i="1" s="1"/>
  <c r="U273" i="1"/>
  <c r="W273" i="1" s="1"/>
  <c r="T273" i="1"/>
  <c r="U281" i="1"/>
  <c r="W281" i="1" s="1"/>
  <c r="T281" i="1"/>
  <c r="U289" i="1"/>
  <c r="W289" i="1" s="1"/>
  <c r="T289" i="1"/>
  <c r="U297" i="1"/>
  <c r="W297" i="1" s="1"/>
  <c r="T297" i="1"/>
  <c r="U305" i="1"/>
  <c r="W305" i="1" s="1"/>
  <c r="T305" i="1"/>
  <c r="U313" i="1"/>
  <c r="W313" i="1" s="1"/>
  <c r="T313" i="1"/>
  <c r="U321" i="1"/>
  <c r="W321" i="1" s="1"/>
  <c r="T321" i="1"/>
  <c r="U329" i="1"/>
  <c r="W329" i="1" s="1"/>
  <c r="T329" i="1"/>
  <c r="T345" i="1"/>
  <c r="U345" i="1"/>
  <c r="W345" i="1" s="1"/>
  <c r="U353" i="1"/>
  <c r="W353" i="1" s="1"/>
  <c r="T353" i="1"/>
  <c r="U361" i="1"/>
  <c r="W361" i="1" s="1"/>
  <c r="T361" i="1"/>
  <c r="U373" i="1"/>
  <c r="W373" i="1" s="1"/>
  <c r="T373" i="1"/>
  <c r="U381" i="1"/>
  <c r="W381" i="1" s="1"/>
  <c r="T381" i="1"/>
  <c r="U389" i="1"/>
  <c r="W389" i="1" s="1"/>
  <c r="T389" i="1"/>
  <c r="U397" i="1"/>
  <c r="W397" i="1" s="1"/>
  <c r="T397" i="1"/>
  <c r="U405" i="1"/>
  <c r="W405" i="1" s="1"/>
  <c r="T405" i="1"/>
  <c r="U413" i="1"/>
  <c r="W413" i="1" s="1"/>
  <c r="T413" i="1"/>
  <c r="U421" i="1"/>
  <c r="W421" i="1" s="1"/>
  <c r="T421" i="1"/>
  <c r="U425" i="1"/>
  <c r="W425" i="1" s="1"/>
  <c r="T425" i="1"/>
  <c r="U433" i="1"/>
  <c r="W433" i="1" s="1"/>
  <c r="T433" i="1"/>
  <c r="T441" i="1"/>
  <c r="U441" i="1"/>
  <c r="W441" i="1" s="1"/>
  <c r="U449" i="1"/>
  <c r="W449" i="1" s="1"/>
  <c r="T449" i="1"/>
  <c r="U457" i="1"/>
  <c r="W457" i="1" s="1"/>
  <c r="T457" i="1"/>
  <c r="U465" i="1"/>
  <c r="W465" i="1" s="1"/>
  <c r="T465" i="1"/>
  <c r="U473" i="1"/>
  <c r="W473" i="1" s="1"/>
  <c r="T473" i="1"/>
  <c r="U481" i="1"/>
  <c r="W481" i="1" s="1"/>
  <c r="T481" i="1"/>
  <c r="U489" i="1"/>
  <c r="W489" i="1" s="1"/>
  <c r="T489" i="1"/>
  <c r="U497" i="1"/>
  <c r="W497" i="1" s="1"/>
  <c r="T497" i="1"/>
  <c r="U505" i="1"/>
  <c r="W505" i="1" s="1"/>
  <c r="T505" i="1"/>
  <c r="T513" i="1"/>
  <c r="U513" i="1"/>
  <c r="W513" i="1" s="1"/>
  <c r="U521" i="1"/>
  <c r="W521" i="1" s="1"/>
  <c r="T521" i="1"/>
  <c r="U529" i="1"/>
  <c r="W529" i="1" s="1"/>
  <c r="T529" i="1"/>
  <c r="U537" i="1"/>
  <c r="W537" i="1" s="1"/>
  <c r="T537" i="1"/>
  <c r="U545" i="1"/>
  <c r="W545" i="1" s="1"/>
  <c r="T545" i="1"/>
  <c r="U553" i="1"/>
  <c r="W553" i="1" s="1"/>
  <c r="T553" i="1"/>
  <c r="U561" i="1"/>
  <c r="W561" i="1" s="1"/>
  <c r="T561" i="1"/>
  <c r="T569" i="1"/>
  <c r="U569" i="1"/>
  <c r="W569" i="1" s="1"/>
  <c r="U577" i="1"/>
  <c r="W577" i="1" s="1"/>
  <c r="T577" i="1"/>
  <c r="T585" i="1"/>
  <c r="U585" i="1"/>
  <c r="W585" i="1" s="1"/>
  <c r="T593" i="1"/>
  <c r="U593" i="1"/>
  <c r="W593" i="1" s="1"/>
  <c r="U601" i="1"/>
  <c r="W601" i="1" s="1"/>
  <c r="T601" i="1"/>
  <c r="U613" i="1"/>
  <c r="W613" i="1" s="1"/>
  <c r="T613" i="1"/>
  <c r="U621" i="1"/>
  <c r="W621" i="1" s="1"/>
  <c r="T621" i="1"/>
  <c r="U625" i="1"/>
  <c r="W625" i="1" s="1"/>
  <c r="T625" i="1"/>
  <c r="U633" i="1"/>
  <c r="W633" i="1" s="1"/>
  <c r="T633" i="1"/>
  <c r="T645" i="1"/>
  <c r="U645" i="1"/>
  <c r="W645" i="1" s="1"/>
  <c r="U653" i="1"/>
  <c r="W653" i="1" s="1"/>
  <c r="T653" i="1"/>
  <c r="U661" i="1"/>
  <c r="W661" i="1" s="1"/>
  <c r="T661" i="1"/>
  <c r="U669" i="1"/>
  <c r="W669" i="1" s="1"/>
  <c r="T669" i="1"/>
  <c r="U677" i="1"/>
  <c r="W677" i="1" s="1"/>
  <c r="T677" i="1"/>
  <c r="U685" i="1"/>
  <c r="W685" i="1" s="1"/>
  <c r="T685" i="1"/>
  <c r="U693" i="1"/>
  <c r="W693" i="1" s="1"/>
  <c r="T693" i="1"/>
  <c r="T701" i="1"/>
  <c r="U701" i="1"/>
  <c r="W701" i="1" s="1"/>
  <c r="T709" i="1"/>
  <c r="U709" i="1"/>
  <c r="W709" i="1" s="1"/>
  <c r="U717" i="1"/>
  <c r="W717" i="1" s="1"/>
  <c r="T717" i="1"/>
  <c r="T725" i="1"/>
  <c r="U725" i="1"/>
  <c r="W725" i="1" s="1"/>
  <c r="U733" i="1"/>
  <c r="W733" i="1" s="1"/>
  <c r="T733" i="1"/>
  <c r="U741" i="1"/>
  <c r="W741" i="1" s="1"/>
  <c r="T741" i="1"/>
  <c r="U749" i="1"/>
  <c r="W749" i="1" s="1"/>
  <c r="T749" i="1"/>
  <c r="U765" i="1"/>
  <c r="W765" i="1" s="1"/>
  <c r="T765" i="1"/>
  <c r="U773" i="1"/>
  <c r="W773" i="1" s="1"/>
  <c r="T773" i="1"/>
  <c r="T781" i="1"/>
  <c r="U781" i="1"/>
  <c r="W781" i="1" s="1"/>
  <c r="T789" i="1"/>
  <c r="U789" i="1"/>
  <c r="W789" i="1" s="1"/>
  <c r="T797" i="1"/>
  <c r="U797" i="1"/>
  <c r="W797" i="1" s="1"/>
  <c r="U805" i="1"/>
  <c r="W805" i="1" s="1"/>
  <c r="T805" i="1"/>
  <c r="U813" i="1"/>
  <c r="W813" i="1" s="1"/>
  <c r="T813" i="1"/>
  <c r="U821" i="1"/>
  <c r="W821" i="1" s="1"/>
  <c r="T821" i="1"/>
  <c r="U829" i="1"/>
  <c r="W829" i="1" s="1"/>
  <c r="T829" i="1"/>
  <c r="U845" i="1"/>
  <c r="W845" i="1" s="1"/>
  <c r="T845" i="1"/>
  <c r="U853" i="1"/>
  <c r="W853" i="1" s="1"/>
  <c r="T853" i="1"/>
  <c r="T861" i="1"/>
  <c r="U861" i="1"/>
  <c r="W861" i="1" s="1"/>
  <c r="T869" i="1"/>
  <c r="U869" i="1"/>
  <c r="W869" i="1" s="1"/>
  <c r="T877" i="1"/>
  <c r="U877" i="1"/>
  <c r="W877" i="1" s="1"/>
  <c r="U885" i="1"/>
  <c r="W885" i="1" s="1"/>
  <c r="T885" i="1"/>
  <c r="U893" i="1"/>
  <c r="W893" i="1" s="1"/>
  <c r="T893" i="1"/>
  <c r="U909" i="1"/>
  <c r="W909" i="1" s="1"/>
  <c r="T909" i="1"/>
  <c r="U917" i="1"/>
  <c r="W917" i="1" s="1"/>
  <c r="T917" i="1"/>
  <c r="U925" i="1"/>
  <c r="W925" i="1" s="1"/>
  <c r="T925" i="1"/>
  <c r="U933" i="1"/>
  <c r="W933" i="1" s="1"/>
  <c r="T933" i="1"/>
  <c r="U941" i="1"/>
  <c r="W941" i="1" s="1"/>
  <c r="T941" i="1"/>
  <c r="T949" i="1"/>
  <c r="U949" i="1"/>
  <c r="W949" i="1" s="1"/>
  <c r="T957" i="1"/>
  <c r="U957" i="1"/>
  <c r="W957" i="1" s="1"/>
  <c r="U973" i="1"/>
  <c r="W973" i="1" s="1"/>
  <c r="T973" i="1"/>
  <c r="U981" i="1"/>
  <c r="W981" i="1" s="1"/>
  <c r="T981" i="1"/>
  <c r="U989" i="1"/>
  <c r="W989" i="1" s="1"/>
  <c r="T989" i="1"/>
  <c r="U997" i="1"/>
  <c r="W997" i="1" s="1"/>
  <c r="T997" i="1"/>
  <c r="U1005" i="1"/>
  <c r="W1005" i="1" s="1"/>
  <c r="T1005" i="1"/>
  <c r="U1013" i="1"/>
  <c r="W1013" i="1" s="1"/>
  <c r="T1013" i="1"/>
  <c r="U1021" i="1"/>
  <c r="W1021" i="1" s="1"/>
  <c r="T1021" i="1"/>
  <c r="U1025" i="1"/>
  <c r="W1025" i="1" s="1"/>
  <c r="T1025" i="1"/>
  <c r="T121" i="1"/>
  <c r="T73" i="1"/>
  <c r="T81" i="1"/>
  <c r="T149" i="1"/>
  <c r="T157" i="1"/>
  <c r="T165" i="1"/>
  <c r="T233" i="1"/>
  <c r="T249" i="1"/>
  <c r="T43" i="1"/>
  <c r="U43" i="1"/>
  <c r="W43" i="1" s="1"/>
  <c r="T51" i="1"/>
  <c r="U51" i="1"/>
  <c r="W51" i="1" s="1"/>
  <c r="T59" i="1"/>
  <c r="U59" i="1"/>
  <c r="W59" i="1" s="1"/>
  <c r="U67" i="1"/>
  <c r="W67" i="1" s="1"/>
  <c r="U75" i="1"/>
  <c r="W75" i="1" s="1"/>
  <c r="U83" i="1"/>
  <c r="W83" i="1" s="1"/>
  <c r="U95" i="1"/>
  <c r="W95" i="1" s="1"/>
  <c r="T95" i="1"/>
  <c r="U103" i="1"/>
  <c r="W103" i="1" s="1"/>
  <c r="T103" i="1"/>
  <c r="U111" i="1"/>
  <c r="W111" i="1" s="1"/>
  <c r="U115" i="1"/>
  <c r="W115" i="1" s="1"/>
  <c r="U123" i="1"/>
  <c r="W123" i="1" s="1"/>
  <c r="T131" i="1"/>
  <c r="U131" i="1"/>
  <c r="W131" i="1" s="1"/>
  <c r="U139" i="1"/>
  <c r="W139" i="1" s="1"/>
  <c r="T139" i="1"/>
  <c r="U151" i="1"/>
  <c r="W151" i="1" s="1"/>
  <c r="U159" i="1"/>
  <c r="W159" i="1" s="1"/>
  <c r="U167" i="1"/>
  <c r="W167" i="1" s="1"/>
  <c r="U175" i="1"/>
  <c r="W175" i="1" s="1"/>
  <c r="T175" i="1"/>
  <c r="U183" i="1"/>
  <c r="W183" i="1" s="1"/>
  <c r="T183" i="1"/>
  <c r="U191" i="1"/>
  <c r="W191" i="1" s="1"/>
  <c r="U199" i="1"/>
  <c r="W199" i="1" s="1"/>
  <c r="U207" i="1"/>
  <c r="W207" i="1" s="1"/>
  <c r="T219" i="1"/>
  <c r="U219" i="1"/>
  <c r="W219" i="1" s="1"/>
  <c r="T227" i="1"/>
  <c r="U227" i="1"/>
  <c r="W227" i="1" s="1"/>
  <c r="U235" i="1"/>
  <c r="W235" i="1" s="1"/>
  <c r="U243" i="1"/>
  <c r="W243" i="1" s="1"/>
  <c r="U251" i="1"/>
  <c r="W251" i="1" s="1"/>
  <c r="T251" i="1"/>
  <c r="U259" i="1"/>
  <c r="W259" i="1" s="1"/>
  <c r="T259" i="1"/>
  <c r="U267" i="1"/>
  <c r="W267" i="1" s="1"/>
  <c r="T267" i="1"/>
  <c r="U279" i="1"/>
  <c r="W279" i="1" s="1"/>
  <c r="U287" i="1"/>
  <c r="W287" i="1" s="1"/>
  <c r="U303" i="1"/>
  <c r="W303" i="1" s="1"/>
  <c r="T303" i="1"/>
  <c r="U311" i="1"/>
  <c r="W311" i="1" s="1"/>
  <c r="T311" i="1"/>
  <c r="U319" i="1"/>
  <c r="W319" i="1" s="1"/>
  <c r="T319" i="1"/>
  <c r="U327" i="1"/>
  <c r="W327" i="1" s="1"/>
  <c r="T327" i="1"/>
  <c r="U335" i="1"/>
  <c r="W335" i="1" s="1"/>
  <c r="T335" i="1"/>
  <c r="U343" i="1"/>
  <c r="W343" i="1" s="1"/>
  <c r="T343" i="1"/>
  <c r="U351" i="1"/>
  <c r="W351" i="1" s="1"/>
  <c r="T351" i="1"/>
  <c r="U359" i="1"/>
  <c r="W359" i="1" s="1"/>
  <c r="T359" i="1"/>
  <c r="U367" i="1"/>
  <c r="W367" i="1" s="1"/>
  <c r="T367" i="1"/>
  <c r="U375" i="1"/>
  <c r="W375" i="1" s="1"/>
  <c r="T375" i="1"/>
  <c r="U383" i="1"/>
  <c r="W383" i="1" s="1"/>
  <c r="T383" i="1"/>
  <c r="T391" i="1"/>
  <c r="U391" i="1"/>
  <c r="W391" i="1" s="1"/>
  <c r="U399" i="1"/>
  <c r="W399" i="1" s="1"/>
  <c r="T399" i="1"/>
  <c r="U407" i="1"/>
  <c r="W407" i="1" s="1"/>
  <c r="T407" i="1"/>
  <c r="U415" i="1"/>
  <c r="W415" i="1" s="1"/>
  <c r="T415" i="1"/>
  <c r="U423" i="1"/>
  <c r="W423" i="1" s="1"/>
  <c r="T423" i="1"/>
  <c r="U431" i="1"/>
  <c r="W431" i="1" s="1"/>
  <c r="T431" i="1"/>
  <c r="U439" i="1"/>
  <c r="W439" i="1" s="1"/>
  <c r="T439" i="1"/>
  <c r="U447" i="1"/>
  <c r="W447" i="1" s="1"/>
  <c r="T447" i="1"/>
  <c r="U455" i="1"/>
  <c r="W455" i="1" s="1"/>
  <c r="T455" i="1"/>
  <c r="U463" i="1"/>
  <c r="W463" i="1" s="1"/>
  <c r="T463" i="1"/>
  <c r="U471" i="1"/>
  <c r="W471" i="1" s="1"/>
  <c r="T471" i="1"/>
  <c r="T479" i="1"/>
  <c r="U479" i="1"/>
  <c r="W479" i="1" s="1"/>
  <c r="U487" i="1"/>
  <c r="W487" i="1" s="1"/>
  <c r="T487" i="1"/>
  <c r="U495" i="1"/>
  <c r="W495" i="1" s="1"/>
  <c r="T495" i="1"/>
  <c r="U503" i="1"/>
  <c r="W503" i="1" s="1"/>
  <c r="T503" i="1"/>
  <c r="U511" i="1"/>
  <c r="W511" i="1" s="1"/>
  <c r="T511" i="1"/>
  <c r="U519" i="1"/>
  <c r="W519" i="1" s="1"/>
  <c r="T519" i="1"/>
  <c r="U535" i="1"/>
  <c r="W535" i="1" s="1"/>
  <c r="T535" i="1"/>
  <c r="U543" i="1"/>
  <c r="W543" i="1" s="1"/>
  <c r="T543" i="1"/>
  <c r="U555" i="1"/>
  <c r="W555" i="1" s="1"/>
  <c r="T555" i="1"/>
  <c r="U575" i="1"/>
  <c r="W575" i="1" s="1"/>
  <c r="T575" i="1"/>
  <c r="U583" i="1"/>
  <c r="W583" i="1" s="1"/>
  <c r="T583" i="1"/>
  <c r="T747" i="1"/>
  <c r="U747" i="1"/>
  <c r="W747" i="1" s="1"/>
  <c r="T69" i="1"/>
  <c r="T77" i="1"/>
  <c r="T111" i="1"/>
  <c r="T119" i="1"/>
  <c r="T153" i="1"/>
  <c r="T161" i="1"/>
  <c r="T195" i="1"/>
  <c r="T203" i="1"/>
  <c r="T237" i="1"/>
  <c r="T245" i="1"/>
  <c r="T287" i="1"/>
  <c r="U46" i="1"/>
  <c r="W46" i="1" s="1"/>
  <c r="U50" i="1"/>
  <c r="W50" i="1" s="1"/>
  <c r="U54" i="1"/>
  <c r="W54" i="1" s="1"/>
  <c r="U58" i="1"/>
  <c r="W58" i="1" s="1"/>
  <c r="U62" i="1"/>
  <c r="W62" i="1" s="1"/>
  <c r="U66" i="1"/>
  <c r="W66" i="1" s="1"/>
  <c r="U70" i="1"/>
  <c r="W70" i="1" s="1"/>
  <c r="U74" i="1"/>
  <c r="W74" i="1" s="1"/>
  <c r="U78" i="1"/>
  <c r="W78" i="1" s="1"/>
  <c r="U82" i="1"/>
  <c r="W82" i="1" s="1"/>
  <c r="U86" i="1"/>
  <c r="W86" i="1" s="1"/>
  <c r="U90" i="1"/>
  <c r="W90" i="1" s="1"/>
  <c r="U94" i="1"/>
  <c r="W94" i="1" s="1"/>
  <c r="U98" i="1"/>
  <c r="W98" i="1" s="1"/>
  <c r="U102" i="1"/>
  <c r="W102" i="1" s="1"/>
  <c r="U126" i="1"/>
  <c r="W126" i="1" s="1"/>
  <c r="U130" i="1"/>
  <c r="W130" i="1" s="1"/>
  <c r="U138" i="1"/>
  <c r="W138" i="1" s="1"/>
  <c r="U142" i="1"/>
  <c r="W142" i="1" s="1"/>
  <c r="U146" i="1"/>
  <c r="W146" i="1" s="1"/>
  <c r="U150" i="1"/>
  <c r="W150" i="1" s="1"/>
  <c r="U154" i="1"/>
  <c r="W154" i="1" s="1"/>
  <c r="U158" i="1"/>
  <c r="W158" i="1" s="1"/>
  <c r="U162" i="1"/>
  <c r="W162" i="1" s="1"/>
  <c r="U166" i="1"/>
  <c r="W166" i="1" s="1"/>
  <c r="U170" i="1"/>
  <c r="W170" i="1" s="1"/>
  <c r="U174" i="1"/>
  <c r="W174" i="1" s="1"/>
  <c r="U178" i="1"/>
  <c r="W178" i="1" s="1"/>
  <c r="U182" i="1"/>
  <c r="W182" i="1" s="1"/>
  <c r="U186" i="1"/>
  <c r="W186" i="1" s="1"/>
  <c r="U214" i="1"/>
  <c r="W214" i="1" s="1"/>
  <c r="U218" i="1"/>
  <c r="W218" i="1" s="1"/>
  <c r="U222" i="1"/>
  <c r="W222" i="1" s="1"/>
  <c r="U226" i="1"/>
  <c r="W226" i="1" s="1"/>
  <c r="U230" i="1"/>
  <c r="W230" i="1" s="1"/>
  <c r="U234" i="1"/>
  <c r="W234" i="1" s="1"/>
  <c r="U238" i="1"/>
  <c r="W238" i="1" s="1"/>
  <c r="U242" i="1"/>
  <c r="W242" i="1" s="1"/>
  <c r="U246" i="1"/>
  <c r="W246" i="1" s="1"/>
  <c r="U250" i="1"/>
  <c r="W250" i="1" s="1"/>
  <c r="U254" i="1"/>
  <c r="W254" i="1" s="1"/>
  <c r="U258" i="1"/>
  <c r="W258" i="1" s="1"/>
  <c r="U262" i="1"/>
  <c r="W262" i="1" s="1"/>
  <c r="U266" i="1"/>
  <c r="W266" i="1" s="1"/>
  <c r="U270" i="1"/>
  <c r="W270" i="1" s="1"/>
  <c r="U274" i="1"/>
  <c r="W274" i="1" s="1"/>
  <c r="U298" i="1"/>
  <c r="W298" i="1" s="1"/>
  <c r="U306" i="1"/>
  <c r="W306" i="1" s="1"/>
  <c r="U310" i="1"/>
  <c r="W310" i="1" s="1"/>
  <c r="U318" i="1"/>
  <c r="W318" i="1" s="1"/>
  <c r="U322" i="1"/>
  <c r="W322" i="1" s="1"/>
  <c r="U326" i="1"/>
  <c r="W326" i="1" s="1"/>
  <c r="U330" i="1"/>
  <c r="W330" i="1" s="1"/>
  <c r="U334" i="1"/>
  <c r="W334" i="1" s="1"/>
  <c r="U338" i="1"/>
  <c r="W338" i="1" s="1"/>
  <c r="U342" i="1"/>
  <c r="W342" i="1" s="1"/>
  <c r="U346" i="1"/>
  <c r="W346" i="1" s="1"/>
  <c r="U354" i="1"/>
  <c r="W354" i="1" s="1"/>
  <c r="U366" i="1"/>
  <c r="W366" i="1" s="1"/>
  <c r="U370" i="1"/>
  <c r="W370" i="1" s="1"/>
  <c r="U382" i="1"/>
  <c r="W382" i="1" s="1"/>
  <c r="U386" i="1"/>
  <c r="W386" i="1" s="1"/>
  <c r="U390" i="1"/>
  <c r="W390" i="1" s="1"/>
  <c r="U394" i="1"/>
  <c r="W394" i="1" s="1"/>
  <c r="U398" i="1"/>
  <c r="W398" i="1" s="1"/>
  <c r="U402" i="1"/>
  <c r="W402" i="1" s="1"/>
  <c r="U406" i="1"/>
  <c r="W406" i="1" s="1"/>
  <c r="U410" i="1"/>
  <c r="W410" i="1" s="1"/>
  <c r="U414" i="1"/>
  <c r="W414" i="1" s="1"/>
  <c r="U418" i="1"/>
  <c r="W418" i="1" s="1"/>
  <c r="U422" i="1"/>
  <c r="W422" i="1" s="1"/>
  <c r="U426" i="1"/>
  <c r="W426" i="1" s="1"/>
  <c r="U430" i="1"/>
  <c r="W430" i="1" s="1"/>
  <c r="U438" i="1"/>
  <c r="W438" i="1" s="1"/>
  <c r="U442" i="1"/>
  <c r="W442" i="1" s="1"/>
  <c r="T446" i="1"/>
  <c r="U450" i="1"/>
  <c r="W450" i="1" s="1"/>
  <c r="T450" i="1"/>
  <c r="U454" i="1"/>
  <c r="W454" i="1" s="1"/>
  <c r="T454" i="1"/>
  <c r="T458" i="1"/>
  <c r="T462" i="1"/>
  <c r="U466" i="1"/>
  <c r="W466" i="1" s="1"/>
  <c r="U474" i="1"/>
  <c r="W474" i="1" s="1"/>
  <c r="U478" i="1"/>
  <c r="W478" i="1" s="1"/>
  <c r="U482" i="1"/>
  <c r="W482" i="1" s="1"/>
  <c r="U486" i="1"/>
  <c r="W486" i="1" s="1"/>
  <c r="U490" i="1"/>
  <c r="W490" i="1" s="1"/>
  <c r="U494" i="1"/>
  <c r="W494" i="1" s="1"/>
  <c r="U498" i="1"/>
  <c r="W498" i="1" s="1"/>
  <c r="U502" i="1"/>
  <c r="W502" i="1" s="1"/>
  <c r="U510" i="1"/>
  <c r="W510" i="1" s="1"/>
  <c r="U514" i="1"/>
  <c r="W514" i="1" s="1"/>
  <c r="U522" i="1"/>
  <c r="W522" i="1" s="1"/>
  <c r="U526" i="1"/>
  <c r="W526" i="1" s="1"/>
  <c r="T530" i="1"/>
  <c r="U534" i="1"/>
  <c r="W534" i="1" s="1"/>
  <c r="T534" i="1"/>
  <c r="U538" i="1"/>
  <c r="W538" i="1" s="1"/>
  <c r="T538" i="1"/>
  <c r="T542" i="1"/>
  <c r="T546" i="1"/>
  <c r="U550" i="1"/>
  <c r="W550" i="1" s="1"/>
  <c r="U554" i="1"/>
  <c r="W554" i="1" s="1"/>
  <c r="U558" i="1"/>
  <c r="W558" i="1" s="1"/>
  <c r="U562" i="1"/>
  <c r="W562" i="1" s="1"/>
  <c r="U566" i="1"/>
  <c r="W566" i="1" s="1"/>
  <c r="U570" i="1"/>
  <c r="W570" i="1" s="1"/>
  <c r="T570" i="1"/>
  <c r="U574" i="1"/>
  <c r="W574" i="1" s="1"/>
  <c r="T574" i="1"/>
  <c r="U578" i="1"/>
  <c r="W578" i="1" s="1"/>
  <c r="T578" i="1"/>
  <c r="U582" i="1"/>
  <c r="W582" i="1" s="1"/>
  <c r="T582" i="1"/>
  <c r="U586" i="1"/>
  <c r="W586" i="1" s="1"/>
  <c r="T586" i="1"/>
  <c r="U590" i="1"/>
  <c r="W590" i="1" s="1"/>
  <c r="U594" i="1"/>
  <c r="W594" i="1" s="1"/>
  <c r="U598" i="1"/>
  <c r="W598" i="1" s="1"/>
  <c r="T602" i="1"/>
  <c r="U606" i="1"/>
  <c r="W606" i="1" s="1"/>
  <c r="T614" i="1"/>
  <c r="U618" i="1"/>
  <c r="W618" i="1" s="1"/>
  <c r="U626" i="1"/>
  <c r="W626" i="1" s="1"/>
  <c r="U630" i="1"/>
  <c r="W630" i="1" s="1"/>
  <c r="T630" i="1"/>
  <c r="U638" i="1"/>
  <c r="W638" i="1" s="1"/>
  <c r="T638" i="1"/>
  <c r="T642" i="1"/>
  <c r="U642" i="1"/>
  <c r="W642" i="1" s="1"/>
  <c r="T646" i="1"/>
  <c r="U646" i="1"/>
  <c r="W646" i="1" s="1"/>
  <c r="T650" i="1"/>
  <c r="U650" i="1"/>
  <c r="W650" i="1" s="1"/>
  <c r="U654" i="1"/>
  <c r="W654" i="1" s="1"/>
  <c r="T654" i="1"/>
  <c r="T658" i="1"/>
  <c r="U658" i="1"/>
  <c r="W658" i="1" s="1"/>
  <c r="T662" i="1"/>
  <c r="U662" i="1"/>
  <c r="W662" i="1" s="1"/>
  <c r="U666" i="1"/>
  <c r="W666" i="1" s="1"/>
  <c r="T666" i="1"/>
  <c r="U670" i="1"/>
  <c r="W670" i="1" s="1"/>
  <c r="T670" i="1"/>
  <c r="U674" i="1"/>
  <c r="W674" i="1" s="1"/>
  <c r="U678" i="1"/>
  <c r="W678" i="1" s="1"/>
  <c r="T678" i="1"/>
  <c r="U682" i="1"/>
  <c r="W682" i="1" s="1"/>
  <c r="U686" i="1"/>
  <c r="W686" i="1" s="1"/>
  <c r="T686" i="1"/>
  <c r="U690" i="1"/>
  <c r="W690" i="1" s="1"/>
  <c r="U694" i="1"/>
  <c r="W694" i="1" s="1"/>
  <c r="T694" i="1"/>
  <c r="U698" i="1"/>
  <c r="W698" i="1" s="1"/>
  <c r="U702" i="1"/>
  <c r="W702" i="1" s="1"/>
  <c r="U706" i="1"/>
  <c r="W706" i="1" s="1"/>
  <c r="U710" i="1"/>
  <c r="W710" i="1" s="1"/>
  <c r="U714" i="1"/>
  <c r="W714" i="1" s="1"/>
  <c r="T718" i="1"/>
  <c r="U718" i="1"/>
  <c r="W718" i="1" s="1"/>
  <c r="U722" i="1"/>
  <c r="W722" i="1" s="1"/>
  <c r="T722" i="1"/>
  <c r="T726" i="1"/>
  <c r="U726" i="1"/>
  <c r="W726" i="1" s="1"/>
  <c r="T730" i="1"/>
  <c r="U730" i="1"/>
  <c r="W730" i="1" s="1"/>
  <c r="T734" i="1"/>
  <c r="U738" i="1"/>
  <c r="W738" i="1" s="1"/>
  <c r="T738" i="1"/>
  <c r="T742" i="1"/>
  <c r="U742" i="1"/>
  <c r="W742" i="1" s="1"/>
  <c r="U746" i="1"/>
  <c r="W746" i="1" s="1"/>
  <c r="T746" i="1"/>
  <c r="U750" i="1"/>
  <c r="W750" i="1" s="1"/>
  <c r="T750" i="1"/>
  <c r="U754" i="1"/>
  <c r="W754" i="1" s="1"/>
  <c r="T754" i="1"/>
  <c r="U758" i="1"/>
  <c r="W758" i="1" s="1"/>
  <c r="U762" i="1"/>
  <c r="W762" i="1" s="1"/>
  <c r="T762" i="1"/>
  <c r="U766" i="1"/>
  <c r="W766" i="1" s="1"/>
  <c r="U770" i="1"/>
  <c r="W770" i="1" s="1"/>
  <c r="T770" i="1"/>
  <c r="U778" i="1"/>
  <c r="W778" i="1" s="1"/>
  <c r="U782" i="1"/>
  <c r="W782" i="1" s="1"/>
  <c r="U786" i="1"/>
  <c r="W786" i="1" s="1"/>
  <c r="U790" i="1"/>
  <c r="W790" i="1" s="1"/>
  <c r="U794" i="1"/>
  <c r="W794" i="1" s="1"/>
  <c r="T802" i="1"/>
  <c r="U802" i="1"/>
  <c r="W802" i="1" s="1"/>
  <c r="T806" i="1"/>
  <c r="U806" i="1"/>
  <c r="W806" i="1" s="1"/>
  <c r="T810" i="1"/>
  <c r="U810" i="1"/>
  <c r="W810" i="1" s="1"/>
  <c r="T814" i="1"/>
  <c r="U818" i="1"/>
  <c r="W818" i="1" s="1"/>
  <c r="T818" i="1"/>
  <c r="U822" i="1"/>
  <c r="W822" i="1" s="1"/>
  <c r="T822" i="1"/>
  <c r="U826" i="1"/>
  <c r="W826" i="1" s="1"/>
  <c r="T826" i="1"/>
  <c r="U830" i="1"/>
  <c r="W830" i="1" s="1"/>
  <c r="T830" i="1"/>
  <c r="U834" i="1"/>
  <c r="W834" i="1" s="1"/>
  <c r="T834" i="1"/>
  <c r="U838" i="1"/>
  <c r="W838" i="1" s="1"/>
  <c r="T838" i="1"/>
  <c r="U842" i="1"/>
  <c r="W842" i="1" s="1"/>
  <c r="U846" i="1"/>
  <c r="W846" i="1" s="1"/>
  <c r="T846" i="1"/>
  <c r="U850" i="1"/>
  <c r="W850" i="1" s="1"/>
  <c r="U854" i="1"/>
  <c r="W854" i="1" s="1"/>
  <c r="T854" i="1"/>
  <c r="U858" i="1"/>
  <c r="W858" i="1" s="1"/>
  <c r="U862" i="1"/>
  <c r="W862" i="1" s="1"/>
  <c r="U866" i="1"/>
  <c r="W866" i="1" s="1"/>
  <c r="U870" i="1"/>
  <c r="W870" i="1" s="1"/>
  <c r="U874" i="1"/>
  <c r="W874" i="1" s="1"/>
  <c r="U878" i="1"/>
  <c r="W878" i="1" s="1"/>
  <c r="T882" i="1"/>
  <c r="T886" i="1"/>
  <c r="U886" i="1"/>
  <c r="W886" i="1" s="1"/>
  <c r="T890" i="1"/>
  <c r="U890" i="1"/>
  <c r="W890" i="1" s="1"/>
  <c r="T894" i="1"/>
  <c r="U894" i="1"/>
  <c r="W894" i="1" s="1"/>
  <c r="T898" i="1"/>
  <c r="U902" i="1"/>
  <c r="W902" i="1" s="1"/>
  <c r="T902" i="1"/>
  <c r="U906" i="1"/>
  <c r="W906" i="1" s="1"/>
  <c r="T906" i="1"/>
  <c r="U910" i="1"/>
  <c r="W910" i="1" s="1"/>
  <c r="T910" i="1"/>
  <c r="U914" i="1"/>
  <c r="W914" i="1" s="1"/>
  <c r="T914" i="1"/>
  <c r="U918" i="1"/>
  <c r="W918" i="1" s="1"/>
  <c r="T918" i="1"/>
  <c r="U922" i="1"/>
  <c r="W922" i="1" s="1"/>
  <c r="T922" i="1"/>
  <c r="U926" i="1"/>
  <c r="W926" i="1" s="1"/>
  <c r="T926" i="1"/>
  <c r="U930" i="1"/>
  <c r="W930" i="1" s="1"/>
  <c r="T930" i="1"/>
  <c r="U934" i="1"/>
  <c r="W934" i="1" s="1"/>
  <c r="T934" i="1"/>
  <c r="U938" i="1"/>
  <c r="W938" i="1" s="1"/>
  <c r="T938" i="1"/>
  <c r="U942" i="1"/>
  <c r="W942" i="1" s="1"/>
  <c r="T942" i="1"/>
  <c r="U946" i="1"/>
  <c r="W946" i="1" s="1"/>
  <c r="U950" i="1"/>
  <c r="W950" i="1" s="1"/>
  <c r="U954" i="1"/>
  <c r="W954" i="1" s="1"/>
  <c r="U958" i="1"/>
  <c r="W958" i="1" s="1"/>
  <c r="U962" i="1"/>
  <c r="W962" i="1" s="1"/>
  <c r="T966" i="1"/>
  <c r="T970" i="1"/>
  <c r="U970" i="1"/>
  <c r="W970" i="1" s="1"/>
  <c r="T974" i="1"/>
  <c r="U974" i="1"/>
  <c r="W974" i="1" s="1"/>
  <c r="T978" i="1"/>
  <c r="U978" i="1"/>
  <c r="W978" i="1" s="1"/>
  <c r="U982" i="1"/>
  <c r="W982" i="1" s="1"/>
  <c r="T982" i="1"/>
  <c r="T986" i="1"/>
  <c r="U990" i="1"/>
  <c r="W990" i="1" s="1"/>
  <c r="T990" i="1"/>
  <c r="U994" i="1"/>
  <c r="W994" i="1" s="1"/>
  <c r="T994" i="1"/>
  <c r="U998" i="1"/>
  <c r="W998" i="1" s="1"/>
  <c r="T998" i="1"/>
  <c r="U1002" i="1"/>
  <c r="W1002" i="1" s="1"/>
  <c r="T1002" i="1"/>
  <c r="U1006" i="1"/>
  <c r="W1006" i="1" s="1"/>
  <c r="T1006" i="1"/>
  <c r="U1010" i="1"/>
  <c r="W1010" i="1" s="1"/>
  <c r="T1010" i="1"/>
  <c r="U1014" i="1"/>
  <c r="W1014" i="1" s="1"/>
  <c r="T1014" i="1"/>
  <c r="U1018" i="1"/>
  <c r="W1018" i="1" s="1"/>
  <c r="T1018" i="1"/>
  <c r="U1022" i="1"/>
  <c r="W1022" i="1" s="1"/>
  <c r="T1022" i="1"/>
  <c r="U1026" i="1"/>
  <c r="W1026" i="1" s="1"/>
  <c r="T1026" i="1"/>
  <c r="T62" i="1"/>
  <c r="T66" i="1"/>
  <c r="T70" i="1"/>
  <c r="T74" i="1"/>
  <c r="T78" i="1"/>
  <c r="T82" i="1"/>
  <c r="T150" i="1"/>
  <c r="T154" i="1"/>
  <c r="T158" i="1"/>
  <c r="T162" i="1"/>
  <c r="T166" i="1"/>
  <c r="T234" i="1"/>
  <c r="T238" i="1"/>
  <c r="T242" i="1"/>
  <c r="T246" i="1"/>
  <c r="T250" i="1"/>
  <c r="T318" i="1"/>
  <c r="T322" i="1"/>
  <c r="T326" i="1"/>
  <c r="T330" i="1"/>
  <c r="T334" i="1"/>
  <c r="T402" i="1"/>
  <c r="T406" i="1"/>
  <c r="T410" i="1"/>
  <c r="T414" i="1"/>
  <c r="T418" i="1"/>
  <c r="T466" i="1"/>
  <c r="T482" i="1"/>
  <c r="T494" i="1"/>
  <c r="T522" i="1"/>
  <c r="T550" i="1"/>
  <c r="T576" i="1"/>
  <c r="T590" i="1"/>
  <c r="T598" i="1"/>
  <c r="T690" i="1"/>
  <c r="T702" i="1"/>
  <c r="T714" i="1"/>
  <c r="T758" i="1"/>
  <c r="T782" i="1"/>
  <c r="T858" i="1"/>
  <c r="T870" i="1"/>
  <c r="T950" i="1"/>
  <c r="U64" i="1"/>
  <c r="W64" i="1" s="1"/>
  <c r="U80" i="1"/>
  <c r="W80" i="1" s="1"/>
  <c r="U114" i="1"/>
  <c r="W114" i="1" s="1"/>
  <c r="U148" i="1"/>
  <c r="W148" i="1" s="1"/>
  <c r="U164" i="1"/>
  <c r="W164" i="1" s="1"/>
  <c r="U198" i="1"/>
  <c r="W198" i="1" s="1"/>
  <c r="U248" i="1"/>
  <c r="W248" i="1" s="1"/>
  <c r="U282" i="1"/>
  <c r="W282" i="1" s="1"/>
  <c r="U300" i="1"/>
  <c r="W300" i="1" s="1"/>
  <c r="U324" i="1"/>
  <c r="W324" i="1" s="1"/>
  <c r="U412" i="1"/>
  <c r="W412" i="1" s="1"/>
  <c r="U434" i="1"/>
  <c r="W434" i="1" s="1"/>
  <c r="U458" i="1"/>
  <c r="W458" i="1" s="1"/>
  <c r="U546" i="1"/>
  <c r="W546" i="1" s="1"/>
  <c r="U614" i="1"/>
  <c r="W614" i="1" s="1"/>
  <c r="U656" i="1"/>
  <c r="W656" i="1" s="1"/>
  <c r="U814" i="1"/>
  <c r="W814" i="1" s="1"/>
  <c r="U882" i="1"/>
  <c r="W882" i="1" s="1"/>
  <c r="U44" i="1"/>
  <c r="W44" i="1" s="1"/>
  <c r="U48" i="1"/>
  <c r="W48" i="1" s="1"/>
  <c r="U52" i="1"/>
  <c r="W52" i="1" s="1"/>
  <c r="U56" i="1"/>
  <c r="W56" i="1" s="1"/>
  <c r="U60" i="1"/>
  <c r="W60" i="1" s="1"/>
  <c r="U88" i="1"/>
  <c r="W88" i="1" s="1"/>
  <c r="U92" i="1"/>
  <c r="W92" i="1" s="1"/>
  <c r="U96" i="1"/>
  <c r="W96" i="1" s="1"/>
  <c r="U104" i="1"/>
  <c r="W104" i="1" s="1"/>
  <c r="U108" i="1"/>
  <c r="W108" i="1" s="1"/>
  <c r="U112" i="1"/>
  <c r="W112" i="1" s="1"/>
  <c r="U116" i="1"/>
  <c r="W116" i="1" s="1"/>
  <c r="U120" i="1"/>
  <c r="W120" i="1" s="1"/>
  <c r="U124" i="1"/>
  <c r="W124" i="1" s="1"/>
  <c r="U128" i="1"/>
  <c r="W128" i="1" s="1"/>
  <c r="U132" i="1"/>
  <c r="W132" i="1" s="1"/>
  <c r="U136" i="1"/>
  <c r="W136" i="1" s="1"/>
  <c r="U140" i="1"/>
  <c r="W140" i="1" s="1"/>
  <c r="U144" i="1"/>
  <c r="W144" i="1" s="1"/>
  <c r="U172" i="1"/>
  <c r="W172" i="1" s="1"/>
  <c r="U176" i="1"/>
  <c r="W176" i="1" s="1"/>
  <c r="U180" i="1"/>
  <c r="W180" i="1" s="1"/>
  <c r="U184" i="1"/>
  <c r="W184" i="1" s="1"/>
  <c r="U188" i="1"/>
  <c r="W188" i="1" s="1"/>
  <c r="U192" i="1"/>
  <c r="W192" i="1" s="1"/>
  <c r="U196" i="1"/>
  <c r="W196" i="1" s="1"/>
  <c r="U200" i="1"/>
  <c r="W200" i="1" s="1"/>
  <c r="U204" i="1"/>
  <c r="W204" i="1" s="1"/>
  <c r="U208" i="1"/>
  <c r="W208" i="1" s="1"/>
  <c r="U212" i="1"/>
  <c r="W212" i="1" s="1"/>
  <c r="U216" i="1"/>
  <c r="W216" i="1" s="1"/>
  <c r="U220" i="1"/>
  <c r="W220" i="1" s="1"/>
  <c r="U224" i="1"/>
  <c r="W224" i="1" s="1"/>
  <c r="U228" i="1"/>
  <c r="W228" i="1" s="1"/>
  <c r="U256" i="1"/>
  <c r="W256" i="1" s="1"/>
  <c r="U260" i="1"/>
  <c r="W260" i="1" s="1"/>
  <c r="U264" i="1"/>
  <c r="W264" i="1" s="1"/>
  <c r="U272" i="1"/>
  <c r="W272" i="1" s="1"/>
  <c r="U276" i="1"/>
  <c r="W276" i="1" s="1"/>
  <c r="U280" i="1"/>
  <c r="W280" i="1" s="1"/>
  <c r="U284" i="1"/>
  <c r="W284" i="1" s="1"/>
  <c r="U288" i="1"/>
  <c r="W288" i="1" s="1"/>
  <c r="U292" i="1"/>
  <c r="W292" i="1" s="1"/>
  <c r="U296" i="1"/>
  <c r="W296" i="1" s="1"/>
  <c r="U304" i="1"/>
  <c r="W304" i="1" s="1"/>
  <c r="U308" i="1"/>
  <c r="W308" i="1" s="1"/>
  <c r="U312" i="1"/>
  <c r="W312" i="1" s="1"/>
  <c r="U316" i="1"/>
  <c r="W316" i="1" s="1"/>
  <c r="U320" i="1"/>
  <c r="W320" i="1" s="1"/>
  <c r="U332" i="1"/>
  <c r="W332" i="1" s="1"/>
  <c r="U336" i="1"/>
  <c r="W336" i="1" s="1"/>
  <c r="U340" i="1"/>
  <c r="W340" i="1" s="1"/>
  <c r="U344" i="1"/>
  <c r="W344" i="1" s="1"/>
  <c r="U348" i="1"/>
  <c r="W348" i="1" s="1"/>
  <c r="U352" i="1"/>
  <c r="W352" i="1" s="1"/>
  <c r="U356" i="1"/>
  <c r="W356" i="1" s="1"/>
  <c r="U360" i="1"/>
  <c r="W360" i="1" s="1"/>
  <c r="U364" i="1"/>
  <c r="W364" i="1" s="1"/>
  <c r="U368" i="1"/>
  <c r="W368" i="1" s="1"/>
  <c r="U372" i="1"/>
  <c r="W372" i="1" s="1"/>
  <c r="U376" i="1"/>
  <c r="W376" i="1" s="1"/>
  <c r="U380" i="1"/>
  <c r="W380" i="1" s="1"/>
  <c r="U388" i="1"/>
  <c r="W388" i="1" s="1"/>
  <c r="U392" i="1"/>
  <c r="W392" i="1" s="1"/>
  <c r="U396" i="1"/>
  <c r="W396" i="1" s="1"/>
  <c r="U404" i="1"/>
  <c r="W404" i="1" s="1"/>
  <c r="U416" i="1"/>
  <c r="W416" i="1" s="1"/>
  <c r="U424" i="1"/>
  <c r="W424" i="1" s="1"/>
  <c r="U428" i="1"/>
  <c r="W428" i="1" s="1"/>
  <c r="U432" i="1"/>
  <c r="W432" i="1" s="1"/>
  <c r="U440" i="1"/>
  <c r="W440" i="1" s="1"/>
  <c r="U444" i="1"/>
  <c r="W444" i="1" s="1"/>
  <c r="U448" i="1"/>
  <c r="W448" i="1" s="1"/>
  <c r="U452" i="1"/>
  <c r="W452" i="1" s="1"/>
  <c r="U456" i="1"/>
  <c r="W456" i="1" s="1"/>
  <c r="U460" i="1"/>
  <c r="W460" i="1" s="1"/>
  <c r="U472" i="1"/>
  <c r="W472" i="1" s="1"/>
  <c r="U476" i="1"/>
  <c r="W476" i="1" s="1"/>
  <c r="U480" i="1"/>
  <c r="W480" i="1" s="1"/>
  <c r="U488" i="1"/>
  <c r="W488" i="1" s="1"/>
  <c r="T488" i="1"/>
  <c r="T492" i="1"/>
  <c r="T496" i="1"/>
  <c r="U500" i="1"/>
  <c r="W500" i="1" s="1"/>
  <c r="T500" i="1"/>
  <c r="U504" i="1"/>
  <c r="W504" i="1" s="1"/>
  <c r="T504" i="1"/>
  <c r="U508" i="1"/>
  <c r="W508" i="1" s="1"/>
  <c r="U512" i="1"/>
  <c r="W512" i="1" s="1"/>
  <c r="U516" i="1"/>
  <c r="W516" i="1" s="1"/>
  <c r="U520" i="1"/>
  <c r="W520" i="1" s="1"/>
  <c r="U524" i="1"/>
  <c r="W524" i="1" s="1"/>
  <c r="U528" i="1"/>
  <c r="W528" i="1" s="1"/>
  <c r="U532" i="1"/>
  <c r="W532" i="1" s="1"/>
  <c r="U536" i="1"/>
  <c r="W536" i="1" s="1"/>
  <c r="U540" i="1"/>
  <c r="W540" i="1" s="1"/>
  <c r="U544" i="1"/>
  <c r="W544" i="1" s="1"/>
  <c r="U556" i="1"/>
  <c r="W556" i="1" s="1"/>
  <c r="U560" i="1"/>
  <c r="W560" i="1" s="1"/>
  <c r="U564" i="1"/>
  <c r="W564" i="1" s="1"/>
  <c r="U568" i="1"/>
  <c r="W568" i="1" s="1"/>
  <c r="U572" i="1"/>
  <c r="W572" i="1" s="1"/>
  <c r="T580" i="1"/>
  <c r="U584" i="1"/>
  <c r="W584" i="1" s="1"/>
  <c r="U588" i="1"/>
  <c r="W588" i="1" s="1"/>
  <c r="U592" i="1"/>
  <c r="W592" i="1" s="1"/>
  <c r="T592" i="1"/>
  <c r="U596" i="1"/>
  <c r="W596" i="1" s="1"/>
  <c r="U600" i="1"/>
  <c r="W600" i="1" s="1"/>
  <c r="U604" i="1"/>
  <c r="W604" i="1" s="1"/>
  <c r="U608" i="1"/>
  <c r="W608" i="1" s="1"/>
  <c r="T608" i="1"/>
  <c r="U612" i="1"/>
  <c r="W612" i="1" s="1"/>
  <c r="T612" i="1"/>
  <c r="U616" i="1"/>
  <c r="W616" i="1" s="1"/>
  <c r="T616" i="1"/>
  <c r="U620" i="1"/>
  <c r="W620" i="1" s="1"/>
  <c r="T620" i="1"/>
  <c r="T624" i="1"/>
  <c r="U624" i="1"/>
  <c r="W624" i="1" s="1"/>
  <c r="T628" i="1"/>
  <c r="U628" i="1"/>
  <c r="W628" i="1" s="1"/>
  <c r="U632" i="1"/>
  <c r="W632" i="1" s="1"/>
  <c r="U636" i="1"/>
  <c r="W636" i="1" s="1"/>
  <c r="T636" i="1"/>
  <c r="U640" i="1"/>
  <c r="W640" i="1" s="1"/>
  <c r="U644" i="1"/>
  <c r="W644" i="1" s="1"/>
  <c r="T644" i="1"/>
  <c r="U648" i="1"/>
  <c r="W648" i="1" s="1"/>
  <c r="U660" i="1"/>
  <c r="W660" i="1" s="1"/>
  <c r="U664" i="1"/>
  <c r="W664" i="1" s="1"/>
  <c r="U668" i="1"/>
  <c r="W668" i="1" s="1"/>
  <c r="U672" i="1"/>
  <c r="W672" i="1" s="1"/>
  <c r="T676" i="1"/>
  <c r="U676" i="1"/>
  <c r="W676" i="1" s="1"/>
  <c r="T680" i="1"/>
  <c r="U680" i="1"/>
  <c r="W680" i="1" s="1"/>
  <c r="T684" i="1"/>
  <c r="U684" i="1"/>
  <c r="W684" i="1" s="1"/>
  <c r="U688" i="1"/>
  <c r="W688" i="1" s="1"/>
  <c r="T688" i="1"/>
  <c r="T692" i="1"/>
  <c r="U692" i="1"/>
  <c r="W692" i="1" s="1"/>
  <c r="U700" i="1"/>
  <c r="W700" i="1" s="1"/>
  <c r="T700" i="1"/>
  <c r="U704" i="1"/>
  <c r="W704" i="1" s="1"/>
  <c r="T704" i="1"/>
  <c r="T708" i="1"/>
  <c r="U708" i="1"/>
  <c r="W708" i="1" s="1"/>
  <c r="T712" i="1"/>
  <c r="U716" i="1"/>
  <c r="W716" i="1" s="1"/>
  <c r="U720" i="1"/>
  <c r="W720" i="1" s="1"/>
  <c r="T720" i="1"/>
  <c r="U724" i="1"/>
  <c r="W724" i="1" s="1"/>
  <c r="U728" i="1"/>
  <c r="W728" i="1" s="1"/>
  <c r="T728" i="1"/>
  <c r="U732" i="1"/>
  <c r="W732" i="1" s="1"/>
  <c r="U740" i="1"/>
  <c r="W740" i="1" s="1"/>
  <c r="U744" i="1"/>
  <c r="W744" i="1" s="1"/>
  <c r="U748" i="1"/>
  <c r="W748" i="1" s="1"/>
  <c r="U752" i="1"/>
  <c r="W752" i="1" s="1"/>
  <c r="U756" i="1"/>
  <c r="W756" i="1" s="1"/>
  <c r="T760" i="1"/>
  <c r="U760" i="1"/>
  <c r="W760" i="1" s="1"/>
  <c r="T764" i="1"/>
  <c r="T768" i="1"/>
  <c r="U768" i="1"/>
  <c r="W768" i="1" s="1"/>
  <c r="T772" i="1"/>
  <c r="U772" i="1"/>
  <c r="W772" i="1" s="1"/>
  <c r="T776" i="1"/>
  <c r="U776" i="1"/>
  <c r="W776" i="1" s="1"/>
  <c r="U780" i="1"/>
  <c r="W780" i="1" s="1"/>
  <c r="T780" i="1"/>
  <c r="U784" i="1"/>
  <c r="W784" i="1" s="1"/>
  <c r="T784" i="1"/>
  <c r="U788" i="1"/>
  <c r="W788" i="1" s="1"/>
  <c r="T788" i="1"/>
  <c r="U792" i="1"/>
  <c r="W792" i="1" s="1"/>
  <c r="T792" i="1"/>
  <c r="U796" i="1"/>
  <c r="W796" i="1" s="1"/>
  <c r="T796" i="1"/>
  <c r="U800" i="1"/>
  <c r="W800" i="1" s="1"/>
  <c r="U804" i="1"/>
  <c r="W804" i="1" s="1"/>
  <c r="T804" i="1"/>
  <c r="U808" i="1"/>
  <c r="W808" i="1" s="1"/>
  <c r="U812" i="1"/>
  <c r="W812" i="1" s="1"/>
  <c r="T812" i="1"/>
  <c r="U816" i="1"/>
  <c r="W816" i="1" s="1"/>
  <c r="U820" i="1"/>
  <c r="W820" i="1" s="1"/>
  <c r="U824" i="1"/>
  <c r="W824" i="1" s="1"/>
  <c r="U828" i="1"/>
  <c r="W828" i="1" s="1"/>
  <c r="U832" i="1"/>
  <c r="W832" i="1" s="1"/>
  <c r="U836" i="1"/>
  <c r="W836" i="1" s="1"/>
  <c r="T840" i="1"/>
  <c r="U840" i="1"/>
  <c r="W840" i="1" s="1"/>
  <c r="T844" i="1"/>
  <c r="U844" i="1"/>
  <c r="W844" i="1" s="1"/>
  <c r="T848" i="1"/>
  <c r="T852" i="1"/>
  <c r="U852" i="1"/>
  <c r="W852" i="1" s="1"/>
  <c r="T856" i="1"/>
  <c r="U856" i="1"/>
  <c r="W856" i="1" s="1"/>
  <c r="U860" i="1"/>
  <c r="W860" i="1" s="1"/>
  <c r="T860" i="1"/>
  <c r="U864" i="1"/>
  <c r="W864" i="1" s="1"/>
  <c r="T864" i="1"/>
  <c r="U868" i="1"/>
  <c r="W868" i="1" s="1"/>
  <c r="T868" i="1"/>
  <c r="U872" i="1"/>
  <c r="W872" i="1" s="1"/>
  <c r="T872" i="1"/>
  <c r="U876" i="1"/>
  <c r="W876" i="1" s="1"/>
  <c r="T876" i="1"/>
  <c r="U880" i="1"/>
  <c r="W880" i="1" s="1"/>
  <c r="T880" i="1"/>
  <c r="U884" i="1"/>
  <c r="W884" i="1" s="1"/>
  <c r="U888" i="1"/>
  <c r="W888" i="1" s="1"/>
  <c r="T888" i="1"/>
  <c r="U892" i="1"/>
  <c r="W892" i="1" s="1"/>
  <c r="U896" i="1"/>
  <c r="W896" i="1" s="1"/>
  <c r="T896" i="1"/>
  <c r="U900" i="1"/>
  <c r="W900" i="1" s="1"/>
  <c r="U904" i="1"/>
  <c r="W904" i="1" s="1"/>
  <c r="U908" i="1"/>
  <c r="W908" i="1" s="1"/>
  <c r="U912" i="1"/>
  <c r="W912" i="1" s="1"/>
  <c r="U916" i="1"/>
  <c r="W916" i="1" s="1"/>
  <c r="U920" i="1"/>
  <c r="W920" i="1" s="1"/>
  <c r="T924" i="1"/>
  <c r="U924" i="1"/>
  <c r="W924" i="1" s="1"/>
  <c r="T928" i="1"/>
  <c r="U928" i="1"/>
  <c r="W928" i="1" s="1"/>
  <c r="T932" i="1"/>
  <c r="T936" i="1"/>
  <c r="U936" i="1"/>
  <c r="W936" i="1" s="1"/>
  <c r="T940" i="1"/>
  <c r="U940" i="1"/>
  <c r="W940" i="1" s="1"/>
  <c r="T944" i="1"/>
  <c r="U944" i="1"/>
  <c r="W944" i="1" s="1"/>
  <c r="U948" i="1"/>
  <c r="W948" i="1" s="1"/>
  <c r="T948" i="1"/>
  <c r="U952" i="1"/>
  <c r="W952" i="1" s="1"/>
  <c r="T952" i="1"/>
  <c r="U956" i="1"/>
  <c r="W956" i="1" s="1"/>
  <c r="T956" i="1"/>
  <c r="U960" i="1"/>
  <c r="W960" i="1" s="1"/>
  <c r="T960" i="1"/>
  <c r="U964" i="1"/>
  <c r="W964" i="1" s="1"/>
  <c r="T964" i="1"/>
  <c r="U968" i="1"/>
  <c r="W968" i="1" s="1"/>
  <c r="T968" i="1"/>
  <c r="U972" i="1"/>
  <c r="W972" i="1" s="1"/>
  <c r="T972" i="1"/>
  <c r="U976" i="1"/>
  <c r="W976" i="1" s="1"/>
  <c r="T976" i="1"/>
  <c r="U980" i="1"/>
  <c r="W980" i="1" s="1"/>
  <c r="T980" i="1"/>
  <c r="U984" i="1"/>
  <c r="W984" i="1" s="1"/>
  <c r="T984" i="1"/>
  <c r="U992" i="1"/>
  <c r="W992" i="1" s="1"/>
  <c r="U996" i="1"/>
  <c r="W996" i="1" s="1"/>
  <c r="U1000" i="1"/>
  <c r="W1000" i="1" s="1"/>
  <c r="U1004" i="1"/>
  <c r="W1004" i="1" s="1"/>
  <c r="T1012" i="1"/>
  <c r="U1012" i="1"/>
  <c r="W1012" i="1" s="1"/>
  <c r="U1016" i="1"/>
  <c r="W1016" i="1" s="1"/>
  <c r="T1016" i="1"/>
  <c r="T1020" i="1"/>
  <c r="U1024" i="1"/>
  <c r="W1024" i="1" s="1"/>
  <c r="T1024" i="1"/>
  <c r="T1028" i="1"/>
  <c r="U1028" i="1"/>
  <c r="W1028" i="1" s="1"/>
  <c r="T64" i="1"/>
  <c r="T68" i="1"/>
  <c r="T72" i="1"/>
  <c r="T76" i="1"/>
  <c r="T80" i="1"/>
  <c r="T106" i="1"/>
  <c r="T110" i="1"/>
  <c r="T114" i="1"/>
  <c r="T118" i="1"/>
  <c r="T122" i="1"/>
  <c r="T148" i="1"/>
  <c r="T152" i="1"/>
  <c r="T156" i="1"/>
  <c r="T160" i="1"/>
  <c r="T164" i="1"/>
  <c r="T194" i="1"/>
  <c r="T198" i="1"/>
  <c r="T202" i="1"/>
  <c r="T206" i="1"/>
  <c r="T210" i="1"/>
  <c r="T236" i="1"/>
  <c r="T240" i="1"/>
  <c r="T244" i="1"/>
  <c r="T248" i="1"/>
  <c r="T252" i="1"/>
  <c r="T278" i="1"/>
  <c r="T282" i="1"/>
  <c r="T286" i="1"/>
  <c r="T290" i="1"/>
  <c r="T294" i="1"/>
  <c r="T316" i="1"/>
  <c r="T320" i="1"/>
  <c r="T324" i="1"/>
  <c r="T328" i="1"/>
  <c r="T332" i="1"/>
  <c r="T336" i="1"/>
  <c r="T358" i="1"/>
  <c r="T362" i="1"/>
  <c r="T366" i="1"/>
  <c r="T370" i="1"/>
  <c r="T374" i="1"/>
  <c r="T404" i="1"/>
  <c r="T408" i="1"/>
  <c r="T412" i="1"/>
  <c r="T416" i="1"/>
  <c r="T452" i="1"/>
  <c r="T474" i="1"/>
  <c r="T480" i="1"/>
  <c r="T486" i="1"/>
  <c r="T502" i="1"/>
  <c r="T508" i="1"/>
  <c r="T514" i="1"/>
  <c r="T524" i="1"/>
  <c r="T536" i="1"/>
  <c r="T548" i="1"/>
  <c r="T558" i="1"/>
  <c r="T564" i="1"/>
  <c r="T572" i="1"/>
  <c r="T594" i="1"/>
  <c r="T610" i="1"/>
  <c r="T632" i="1"/>
  <c r="T640" i="1"/>
  <c r="T664" i="1"/>
  <c r="T674" i="1"/>
  <c r="T698" i="1"/>
  <c r="T752" i="1"/>
  <c r="T774" i="1"/>
  <c r="T786" i="1"/>
  <c r="T808" i="1"/>
  <c r="T820" i="1"/>
  <c r="T832" i="1"/>
  <c r="T842" i="1"/>
  <c r="T866" i="1"/>
  <c r="T958" i="1"/>
  <c r="T992" i="1"/>
  <c r="U72" i="1"/>
  <c r="W72" i="1" s="1"/>
  <c r="U106" i="1"/>
  <c r="W106" i="1" s="1"/>
  <c r="U122" i="1"/>
  <c r="W122" i="1" s="1"/>
  <c r="U156" i="1"/>
  <c r="W156" i="1" s="1"/>
  <c r="U206" i="1"/>
  <c r="W206" i="1" s="1"/>
  <c r="U240" i="1"/>
  <c r="W240" i="1" s="1"/>
  <c r="U290" i="1"/>
  <c r="W290" i="1" s="1"/>
  <c r="U358" i="1"/>
  <c r="W358" i="1" s="1"/>
  <c r="U446" i="1"/>
  <c r="W446" i="1" s="1"/>
  <c r="U468" i="1"/>
  <c r="W468" i="1" s="1"/>
  <c r="U492" i="1"/>
  <c r="W492" i="1" s="1"/>
  <c r="U580" i="1"/>
  <c r="W580" i="1" s="1"/>
  <c r="U602" i="1"/>
  <c r="W602" i="1" s="1"/>
  <c r="U634" i="1"/>
  <c r="W634" i="1" s="1"/>
  <c r="U848" i="1"/>
  <c r="W848" i="1" s="1"/>
  <c r="U986" i="1"/>
  <c r="W986" i="1" s="1"/>
  <c r="M789" i="1"/>
  <c r="M533" i="1"/>
  <c r="M784" i="1"/>
  <c r="M1019" i="1"/>
  <c r="M763" i="1"/>
  <c r="M978" i="1"/>
  <c r="M384" i="1"/>
  <c r="M1025" i="1"/>
  <c r="M769" i="1"/>
  <c r="M1020" i="1"/>
  <c r="M764" i="1"/>
  <c r="M999" i="1"/>
  <c r="M743" i="1"/>
  <c r="M957" i="1"/>
  <c r="M701" i="1"/>
  <c r="M952" i="1"/>
  <c r="M696" i="1"/>
  <c r="M931" i="1"/>
  <c r="M675" i="1"/>
  <c r="M964" i="1"/>
  <c r="M1010" i="1"/>
  <c r="M308" i="1"/>
  <c r="M590" i="1"/>
  <c r="M287" i="1"/>
  <c r="M570" i="1"/>
  <c r="M282" i="1"/>
  <c r="M185" i="1"/>
  <c r="M357" i="1"/>
  <c r="M513" i="1"/>
  <c r="M413" i="1"/>
  <c r="M550" i="1"/>
  <c r="M1029" i="1"/>
  <c r="M821" i="1"/>
  <c r="M565" i="1"/>
  <c r="M816" i="1"/>
  <c r="M560" i="1"/>
  <c r="M795" i="1"/>
  <c r="M539" i="1"/>
  <c r="M416" i="1"/>
  <c r="M160" i="1"/>
  <c r="M801" i="1"/>
  <c r="M545" i="1"/>
  <c r="M796" i="1"/>
  <c r="M540" i="1"/>
  <c r="M775" i="1"/>
  <c r="M989" i="1"/>
  <c r="M733" i="1"/>
  <c r="M984" i="1"/>
  <c r="M728" i="1"/>
  <c r="M963" i="1"/>
  <c r="M707" i="1"/>
  <c r="M585" i="1"/>
  <c r="M559" i="1"/>
  <c r="M348" i="1"/>
  <c r="M718" i="1"/>
  <c r="M319" i="1"/>
  <c r="M698" i="1"/>
  <c r="M314" i="1"/>
  <c r="M313" i="1"/>
  <c r="M869" i="1"/>
  <c r="M613" i="1"/>
  <c r="M864" i="1"/>
  <c r="M608" i="1"/>
  <c r="M843" i="1"/>
  <c r="M587" i="1"/>
  <c r="M464" i="1"/>
  <c r="M208" i="1"/>
  <c r="M849" i="1"/>
  <c r="M593" i="1"/>
  <c r="M844" i="1"/>
  <c r="M588" i="1"/>
  <c r="M823" i="1"/>
  <c r="M567" i="1"/>
  <c r="M781" i="1"/>
  <c r="M525" i="1"/>
  <c r="M776" i="1"/>
  <c r="M1011" i="1"/>
  <c r="M755" i="1"/>
  <c r="M777" i="1"/>
  <c r="M751" i="1"/>
  <c r="M412" i="1"/>
  <c r="M910" i="1"/>
  <c r="M367" i="1"/>
  <c r="M890" i="1"/>
  <c r="M362" i="1"/>
  <c r="M505" i="1"/>
  <c r="M41" i="1"/>
  <c r="M253" i="1"/>
  <c r="M54" i="1"/>
  <c r="M32" i="1"/>
  <c r="M1012" i="1"/>
  <c r="M704" i="1"/>
  <c r="M304" i="1"/>
  <c r="M684" i="1"/>
  <c r="M621" i="1"/>
  <c r="M595" i="1"/>
  <c r="M463" i="1"/>
  <c r="M68" i="1"/>
  <c r="M193" i="1"/>
  <c r="M889" i="1"/>
  <c r="M607" i="1"/>
  <c r="M364" i="1"/>
  <c r="M766" i="1"/>
  <c r="M331" i="1"/>
  <c r="M746" i="1"/>
  <c r="M326" i="1"/>
  <c r="M297" i="1"/>
  <c r="M868" i="1"/>
  <c r="M882" i="1"/>
  <c r="M276" i="1"/>
  <c r="M519" i="1"/>
  <c r="M263" i="1"/>
  <c r="M514" i="1"/>
  <c r="M258" i="1"/>
  <c r="M126" i="1"/>
  <c r="M184" i="1"/>
  <c r="M190" i="1"/>
  <c r="M39" i="1"/>
  <c r="M493" i="1"/>
  <c r="M93" i="1"/>
  <c r="M598" i="1"/>
  <c r="M981" i="1"/>
  <c r="M725" i="1"/>
  <c r="M720" i="1"/>
  <c r="M955" i="1"/>
  <c r="M699" i="1"/>
  <c r="M722" i="1"/>
  <c r="M320" i="1"/>
  <c r="M961" i="1"/>
  <c r="M705" i="1"/>
  <c r="M956" i="1"/>
  <c r="M700" i="1"/>
  <c r="M679" i="1"/>
  <c r="M893" i="1"/>
  <c r="M637" i="1"/>
  <c r="M888" i="1"/>
  <c r="M632" i="1"/>
  <c r="M611" i="1"/>
  <c r="M708" i="1"/>
  <c r="M674" i="1"/>
  <c r="M220" i="1"/>
  <c r="M479" i="1"/>
  <c r="M474" i="1"/>
  <c r="M218" i="1"/>
  <c r="M84" i="1"/>
  <c r="M257" i="1"/>
  <c r="M49" i="1"/>
  <c r="M953" i="1"/>
  <c r="M1013" i="1"/>
  <c r="M1008" i="1"/>
  <c r="M752" i="1"/>
  <c r="M987" i="1"/>
  <c r="M850" i="1"/>
  <c r="M352" i="1"/>
  <c r="M737" i="1"/>
  <c r="M988" i="1"/>
  <c r="M732" i="1"/>
  <c r="M967" i="1"/>
  <c r="M925" i="1"/>
  <c r="M669" i="1"/>
  <c r="M920" i="1"/>
  <c r="M899" i="1"/>
  <c r="M643" i="1"/>
  <c r="M836" i="1"/>
  <c r="M834" i="1"/>
  <c r="M511" i="1"/>
  <c r="M255" i="1"/>
  <c r="M506" i="1"/>
  <c r="M116" i="1"/>
  <c r="M805" i="1"/>
  <c r="M549" i="1"/>
  <c r="M544" i="1"/>
  <c r="M779" i="1"/>
  <c r="M523" i="1"/>
  <c r="M144" i="1"/>
  <c r="M785" i="1"/>
  <c r="M529" i="1"/>
  <c r="M1015" i="1"/>
  <c r="M759" i="1"/>
  <c r="M973" i="1"/>
  <c r="M968" i="1"/>
  <c r="M712" i="1"/>
  <c r="M947" i="1"/>
  <c r="M1028" i="1"/>
  <c r="M535" i="1"/>
  <c r="M654" i="1"/>
  <c r="M303" i="1"/>
  <c r="M634" i="1"/>
  <c r="M249" i="1"/>
  <c r="M421" i="1"/>
  <c r="M477" i="1"/>
  <c r="M806" i="1"/>
  <c r="M965" i="1"/>
  <c r="M945" i="1"/>
  <c r="M919" i="1"/>
  <c r="M872" i="1"/>
  <c r="M207" i="1"/>
  <c r="M614" i="1"/>
  <c r="M966" i="1"/>
  <c r="M884" i="1"/>
  <c r="M280" i="1"/>
  <c r="M524" i="1"/>
  <c r="M267" i="1"/>
  <c r="M262" i="1"/>
  <c r="M69" i="1"/>
  <c r="M546" i="1"/>
  <c r="M188" i="1"/>
  <c r="M455" i="1"/>
  <c r="M199" i="1"/>
  <c r="M194" i="1"/>
  <c r="M60" i="1"/>
  <c r="M451" i="1"/>
  <c r="M790" i="1"/>
  <c r="M37" i="1"/>
  <c r="M66" i="1"/>
  <c r="M661" i="1"/>
  <c r="M656" i="1"/>
  <c r="M512" i="1"/>
  <c r="M897" i="1"/>
  <c r="M641" i="1"/>
  <c r="M636" i="1"/>
  <c r="M615" i="1"/>
  <c r="M824" i="1"/>
  <c r="M803" i="1"/>
  <c r="M943" i="1"/>
  <c r="M136" i="1"/>
  <c r="M410" i="1"/>
  <c r="M154" i="1"/>
  <c r="M102" i="1"/>
  <c r="M96" i="1"/>
  <c r="M693" i="1"/>
  <c r="M944" i="1"/>
  <c r="M667" i="1"/>
  <c r="M929" i="1"/>
  <c r="M673" i="1"/>
  <c r="M903" i="1"/>
  <c r="M647" i="1"/>
  <c r="M856" i="1"/>
  <c r="M600" i="1"/>
  <c r="M580" i="1"/>
  <c r="M520" i="1"/>
  <c r="M191" i="1"/>
  <c r="M997" i="1"/>
  <c r="M741" i="1"/>
  <c r="M971" i="1"/>
  <c r="M786" i="1"/>
  <c r="M977" i="1"/>
  <c r="M716" i="1"/>
  <c r="M695" i="1"/>
  <c r="M653" i="1"/>
  <c r="M883" i="1"/>
  <c r="M754" i="1"/>
  <c r="M244" i="1"/>
  <c r="M490" i="1"/>
  <c r="M234" i="1"/>
  <c r="M976" i="1"/>
  <c r="M935" i="1"/>
  <c r="M867" i="1"/>
  <c r="M223" i="1"/>
  <c r="M130" i="1"/>
  <c r="M757" i="1"/>
  <c r="M731" i="1"/>
  <c r="M993" i="1"/>
  <c r="M711" i="1"/>
  <c r="M664" i="1"/>
  <c r="M264" i="1"/>
  <c r="M250" i="1"/>
  <c r="M800" i="1"/>
  <c r="M400" i="1"/>
  <c r="M780" i="1"/>
  <c r="M717" i="1"/>
  <c r="M691" i="1"/>
  <c r="M328" i="1"/>
  <c r="M298" i="1"/>
  <c r="M726" i="1"/>
  <c r="M939" i="1"/>
  <c r="M644" i="1"/>
  <c r="M898" i="1"/>
  <c r="M518" i="1"/>
  <c r="M612" i="1"/>
  <c r="M450" i="1"/>
  <c r="M56" i="1"/>
  <c r="M305" i="1"/>
  <c r="M917" i="1"/>
  <c r="M891" i="1"/>
  <c r="M256" i="1"/>
  <c r="M871" i="1"/>
  <c r="M573" i="1"/>
  <c r="M969" i="1"/>
  <c r="M415" i="1"/>
  <c r="M63" i="1"/>
  <c r="M949" i="1"/>
  <c r="M688" i="1"/>
  <c r="M594" i="1"/>
  <c r="M924" i="1"/>
  <c r="M861" i="1"/>
  <c r="M835" i="1"/>
  <c r="M180" i="1"/>
  <c r="M186" i="1"/>
  <c r="M736" i="1"/>
  <c r="M336" i="1"/>
  <c r="M972" i="1"/>
  <c r="M909" i="1"/>
  <c r="M648" i="1"/>
  <c r="M772" i="1"/>
  <c r="M239" i="1"/>
  <c r="M165" i="1"/>
  <c r="M853" i="1"/>
  <c r="M597" i="1"/>
  <c r="M848" i="1"/>
  <c r="M592" i="1"/>
  <c r="M827" i="1"/>
  <c r="M571" i="1"/>
  <c r="M448" i="1"/>
  <c r="M192" i="1"/>
  <c r="M833" i="1"/>
  <c r="M577" i="1"/>
  <c r="M828" i="1"/>
  <c r="M572" i="1"/>
  <c r="M807" i="1"/>
  <c r="M1021" i="1"/>
  <c r="M765" i="1"/>
  <c r="M1016" i="1"/>
  <c r="M760" i="1"/>
  <c r="M995" i="1"/>
  <c r="M739" i="1"/>
  <c r="M713" i="1"/>
  <c r="M687" i="1"/>
  <c r="M392" i="1"/>
  <c r="M846" i="1"/>
  <c r="M351" i="1"/>
  <c r="M826" i="1"/>
  <c r="M346" i="1"/>
  <c r="M441" i="1"/>
  <c r="M870" i="1"/>
  <c r="M117" i="1"/>
  <c r="M38" i="1"/>
  <c r="M269" i="1"/>
  <c r="M948" i="1"/>
  <c r="M885" i="1"/>
  <c r="M629" i="1"/>
  <c r="M880" i="1"/>
  <c r="M624" i="1"/>
  <c r="M859" i="1"/>
  <c r="M603" i="1"/>
  <c r="M480" i="1"/>
  <c r="M224" i="1"/>
  <c r="M865" i="1"/>
  <c r="M609" i="1"/>
  <c r="M860" i="1"/>
  <c r="M604" i="1"/>
  <c r="M839" i="1"/>
  <c r="M583" i="1"/>
  <c r="M797" i="1"/>
  <c r="M541" i="1"/>
  <c r="M792" i="1"/>
  <c r="M1027" i="1"/>
  <c r="M771" i="1"/>
  <c r="M841" i="1"/>
  <c r="M815" i="1"/>
  <c r="M436" i="1"/>
  <c r="M974" i="1"/>
  <c r="M383" i="1"/>
  <c r="M954" i="1"/>
  <c r="M378" i="1"/>
  <c r="M694" i="1"/>
  <c r="M933" i="1"/>
  <c r="M677" i="1"/>
  <c r="M928" i="1"/>
  <c r="M672" i="1"/>
  <c r="M907" i="1"/>
  <c r="M651" i="1"/>
  <c r="M534" i="1"/>
  <c r="M272" i="1"/>
  <c r="M913" i="1"/>
  <c r="M657" i="1"/>
  <c r="M908" i="1"/>
  <c r="M652" i="1"/>
  <c r="M887" i="1"/>
  <c r="M631" i="1"/>
  <c r="M845" i="1"/>
  <c r="M589" i="1"/>
  <c r="M840" i="1"/>
  <c r="M584" i="1"/>
  <c r="M819" i="1"/>
  <c r="M563" i="1"/>
  <c r="M1007" i="1"/>
  <c r="M500" i="1"/>
  <c r="M156" i="1"/>
  <c r="M431" i="1"/>
  <c r="M175" i="1"/>
  <c r="M426" i="1"/>
  <c r="M170" i="1"/>
  <c r="M36" i="1"/>
  <c r="M79" i="1"/>
  <c r="M118" i="1"/>
  <c r="M131" i="1"/>
  <c r="M761" i="1"/>
  <c r="M960" i="1"/>
  <c r="M658" i="1"/>
  <c r="M940" i="1"/>
  <c r="M877" i="1"/>
  <c r="M851" i="1"/>
  <c r="M200" i="1"/>
  <c r="M202" i="1"/>
  <c r="M73" i="1"/>
  <c r="M122" i="1"/>
  <c r="M863" i="1"/>
  <c r="M452" i="1"/>
  <c r="M1022" i="1"/>
  <c r="M395" i="1"/>
  <c r="M1002" i="1"/>
  <c r="M390" i="1"/>
  <c r="M886" i="1"/>
  <c r="M617" i="1"/>
  <c r="M591" i="1"/>
  <c r="M360" i="1"/>
  <c r="M750" i="1"/>
  <c r="M327" i="1"/>
  <c r="M730" i="1"/>
  <c r="M322" i="1"/>
  <c r="M345" i="1"/>
  <c r="M526" i="1"/>
  <c r="M446" i="1"/>
  <c r="M125" i="1"/>
  <c r="M78" i="1"/>
  <c r="M119" i="1"/>
  <c r="M237" i="1"/>
  <c r="M912" i="1"/>
  <c r="M635" i="1"/>
  <c r="M892" i="1"/>
  <c r="M829" i="1"/>
  <c r="M568" i="1"/>
  <c r="M476" i="1"/>
  <c r="M159" i="1"/>
  <c r="M333" i="1"/>
  <c r="M697" i="1"/>
  <c r="M923" i="1"/>
  <c r="M288" i="1"/>
  <c r="M668" i="1"/>
  <c r="M605" i="1"/>
  <c r="M579" i="1"/>
  <c r="M447" i="1"/>
  <c r="M442" i="1"/>
  <c r="M992" i="1"/>
  <c r="M715" i="1"/>
  <c r="M721" i="1"/>
  <c r="M951" i="1"/>
  <c r="M904" i="1"/>
  <c r="M627" i="1"/>
  <c r="M495" i="1"/>
  <c r="M100" i="1"/>
  <c r="M321" i="1"/>
  <c r="M683" i="1"/>
  <c r="M578" i="1"/>
  <c r="M628" i="1"/>
  <c r="M203" i="1"/>
  <c r="M847" i="1"/>
  <c r="M986" i="1"/>
  <c r="M195" i="1"/>
  <c r="M74" i="1"/>
  <c r="M386" i="1"/>
  <c r="M501" i="1"/>
  <c r="M1017" i="1"/>
  <c r="M111" i="1"/>
  <c r="M1006" i="1"/>
  <c r="M822" i="1"/>
  <c r="M101" i="1"/>
  <c r="M689" i="1"/>
  <c r="M458" i="1"/>
  <c r="M562" i="1"/>
  <c r="M454" i="1"/>
  <c r="M444" i="1"/>
  <c r="M663" i="1"/>
  <c r="M196" i="1"/>
  <c r="M709" i="1"/>
  <c r="M616" i="1"/>
  <c r="M425" i="1"/>
  <c r="M459" i="1"/>
  <c r="M873" i="1"/>
  <c r="M391" i="1"/>
  <c r="M596" i="1"/>
  <c r="M742" i="1"/>
  <c r="M198" i="1"/>
  <c r="M241" i="1"/>
  <c r="M24" i="1"/>
  <c r="N24" i="1" l="1"/>
  <c r="R24" i="1" s="1"/>
  <c r="N598" i="1"/>
  <c r="O598" i="1" s="1"/>
  <c r="N74" i="1"/>
  <c r="O74" i="1" s="1"/>
  <c r="N305" i="1"/>
  <c r="O305" i="1" s="1"/>
  <c r="N119" i="1"/>
  <c r="O119" i="1" s="1"/>
  <c r="N742" i="1"/>
  <c r="O742" i="1" s="1"/>
  <c r="N37" i="1"/>
  <c r="O37" i="1" s="1"/>
  <c r="N790" i="1"/>
  <c r="O790" i="1" s="1"/>
  <c r="N39" i="1"/>
  <c r="O39" i="1" s="1"/>
  <c r="N501" i="1"/>
  <c r="O501" i="1" s="1"/>
  <c r="N195" i="1"/>
  <c r="O195" i="1" s="1"/>
  <c r="N451" i="1"/>
  <c r="O451" i="1" s="1"/>
  <c r="N526" i="1"/>
  <c r="O526" i="1" s="1"/>
  <c r="N596" i="1"/>
  <c r="O596" i="1" s="1"/>
  <c r="N126" i="1"/>
  <c r="O126" i="1" s="1"/>
  <c r="N822" i="1"/>
  <c r="O822" i="1" s="1"/>
  <c r="N194" i="1"/>
  <c r="O194" i="1" s="1"/>
  <c r="N258" i="1"/>
  <c r="O258" i="1" s="1"/>
  <c r="N322" i="1"/>
  <c r="O322" i="1" s="1"/>
  <c r="N514" i="1"/>
  <c r="O514" i="1" s="1"/>
  <c r="N199" i="1"/>
  <c r="O199" i="1" s="1"/>
  <c r="N263" i="1"/>
  <c r="O263" i="1" s="1"/>
  <c r="N327" i="1"/>
  <c r="O327" i="1" s="1"/>
  <c r="N391" i="1"/>
  <c r="O391" i="1" s="1"/>
  <c r="N455" i="1"/>
  <c r="O455" i="1" s="1"/>
  <c r="N519" i="1"/>
  <c r="O519" i="1" s="1"/>
  <c r="N546" i="1"/>
  <c r="O546" i="1" s="1"/>
  <c r="N591" i="1"/>
  <c r="O591" i="1" s="1"/>
  <c r="N847" i="1"/>
  <c r="O847" i="1" s="1"/>
  <c r="N612" i="1"/>
  <c r="O612" i="1" s="1"/>
  <c r="N868" i="1"/>
  <c r="O868" i="1" s="1"/>
  <c r="N617" i="1"/>
  <c r="O617" i="1" s="1"/>
  <c r="N873" i="1"/>
  <c r="O873" i="1" s="1"/>
  <c r="N69" i="1"/>
  <c r="O69" i="1" s="1"/>
  <c r="N886" i="1"/>
  <c r="O886" i="1" s="1"/>
  <c r="N203" i="1"/>
  <c r="O203" i="1" s="1"/>
  <c r="N459" i="1"/>
  <c r="O459" i="1" s="1"/>
  <c r="N524" i="1"/>
  <c r="O524" i="1" s="1"/>
  <c r="N766" i="1"/>
  <c r="O766" i="1" s="1"/>
  <c r="N1022" i="1"/>
  <c r="O1022" i="1" s="1"/>
  <c r="N196" i="1"/>
  <c r="O196" i="1" s="1"/>
  <c r="N452" i="1"/>
  <c r="O452" i="1" s="1"/>
  <c r="N898" i="1"/>
  <c r="O898" i="1" s="1"/>
  <c r="N628" i="1"/>
  <c r="O628" i="1" s="1"/>
  <c r="N884" i="1"/>
  <c r="O884" i="1" s="1"/>
  <c r="N889" i="1"/>
  <c r="O889" i="1" s="1"/>
  <c r="N966" i="1"/>
  <c r="O966" i="1" s="1"/>
  <c r="N193" i="1"/>
  <c r="O193" i="1" s="1"/>
  <c r="N614" i="1"/>
  <c r="O614" i="1" s="1"/>
  <c r="N200" i="1"/>
  <c r="O200" i="1" s="1"/>
  <c r="N578" i="1"/>
  <c r="O578" i="1" s="1"/>
  <c r="N644" i="1"/>
  <c r="O644" i="1" s="1"/>
  <c r="N595" i="1"/>
  <c r="O595" i="1" s="1"/>
  <c r="N851" i="1"/>
  <c r="O851" i="1" s="1"/>
  <c r="N616" i="1"/>
  <c r="O616" i="1" s="1"/>
  <c r="N872" i="1"/>
  <c r="O872" i="1" s="1"/>
  <c r="N684" i="1"/>
  <c r="O684" i="1" s="1"/>
  <c r="N940" i="1"/>
  <c r="O940" i="1" s="1"/>
  <c r="N689" i="1"/>
  <c r="O689" i="1" s="1"/>
  <c r="N945" i="1"/>
  <c r="O945" i="1" s="1"/>
  <c r="N304" i="1"/>
  <c r="O304" i="1" s="1"/>
  <c r="N658" i="1"/>
  <c r="O658" i="1" s="1"/>
  <c r="N709" i="1"/>
  <c r="O709" i="1" s="1"/>
  <c r="N965" i="1"/>
  <c r="O965" i="1" s="1"/>
  <c r="N1012" i="1"/>
  <c r="O1012" i="1" s="1"/>
  <c r="N761" i="1"/>
  <c r="O761" i="1" s="1"/>
  <c r="N1017" i="1"/>
  <c r="O1017" i="1" s="1"/>
  <c r="N806" i="1"/>
  <c r="O806" i="1" s="1"/>
  <c r="N131" i="1"/>
  <c r="O131" i="1" s="1"/>
  <c r="N101" i="1"/>
  <c r="O101" i="1" s="1"/>
  <c r="N477" i="1"/>
  <c r="O477" i="1" s="1"/>
  <c r="N118" i="1"/>
  <c r="O118" i="1" s="1"/>
  <c r="N321" i="1"/>
  <c r="O321" i="1" s="1"/>
  <c r="N726" i="1"/>
  <c r="O726" i="1" s="1"/>
  <c r="N79" i="1"/>
  <c r="O79" i="1" s="1"/>
  <c r="N298" i="1"/>
  <c r="O298" i="1" s="1"/>
  <c r="N426" i="1"/>
  <c r="O426" i="1" s="1"/>
  <c r="N890" i="1"/>
  <c r="O890" i="1" s="1"/>
  <c r="N654" i="1"/>
  <c r="O654" i="1" s="1"/>
  <c r="N910" i="1"/>
  <c r="O910" i="1" s="1"/>
  <c r="N328" i="1"/>
  <c r="O328" i="1" s="1"/>
  <c r="N535" i="1"/>
  <c r="O535" i="1" s="1"/>
  <c r="N751" i="1"/>
  <c r="O751" i="1" s="1"/>
  <c r="N1007" i="1"/>
  <c r="O1007" i="1" s="1"/>
  <c r="N772" i="1"/>
  <c r="O772" i="1" s="1"/>
  <c r="N1028" i="1"/>
  <c r="O1028" i="1" s="1"/>
  <c r="N777" i="1"/>
  <c r="O777" i="1" s="1"/>
  <c r="N563" i="1"/>
  <c r="O563" i="1" s="1"/>
  <c r="N755" i="1"/>
  <c r="O755" i="1" s="1"/>
  <c r="N883" i="1"/>
  <c r="O883" i="1" s="1"/>
  <c r="N1011" i="1"/>
  <c r="O1011" i="1" s="1"/>
  <c r="N584" i="1"/>
  <c r="O584" i="1" s="1"/>
  <c r="N648" i="1"/>
  <c r="O648" i="1" s="1"/>
  <c r="N712" i="1"/>
  <c r="O712" i="1" s="1"/>
  <c r="N776" i="1"/>
  <c r="O776" i="1" s="1"/>
  <c r="N840" i="1"/>
  <c r="O840" i="1" s="1"/>
  <c r="N904" i="1"/>
  <c r="O904" i="1" s="1"/>
  <c r="N968" i="1"/>
  <c r="O968" i="1" s="1"/>
  <c r="N525" i="1"/>
  <c r="O525" i="1" s="1"/>
  <c r="N589" i="1"/>
  <c r="O589" i="1" s="1"/>
  <c r="N653" i="1"/>
  <c r="O653" i="1" s="1"/>
  <c r="N717" i="1"/>
  <c r="O717" i="1" s="1"/>
  <c r="N781" i="1"/>
  <c r="O781" i="1" s="1"/>
  <c r="N845" i="1"/>
  <c r="O845" i="1" s="1"/>
  <c r="N909" i="1"/>
  <c r="O909" i="1" s="1"/>
  <c r="N973" i="1"/>
  <c r="O973" i="1" s="1"/>
  <c r="N695" i="1"/>
  <c r="O695" i="1" s="1"/>
  <c r="N823" i="1"/>
  <c r="O823" i="1" s="1"/>
  <c r="N887" i="1"/>
  <c r="O887" i="1" s="1"/>
  <c r="N588" i="1"/>
  <c r="O588" i="1" s="1"/>
  <c r="N652" i="1"/>
  <c r="O652" i="1" s="1"/>
  <c r="N716" i="1"/>
  <c r="O716" i="1" s="1"/>
  <c r="N780" i="1"/>
  <c r="O780" i="1" s="1"/>
  <c r="N844" i="1"/>
  <c r="O844" i="1" s="1"/>
  <c r="N908" i="1"/>
  <c r="O908" i="1" s="1"/>
  <c r="N972" i="1"/>
  <c r="O972" i="1" s="1"/>
  <c r="N593" i="1"/>
  <c r="O593" i="1" s="1"/>
  <c r="N657" i="1"/>
  <c r="O657" i="1" s="1"/>
  <c r="N721" i="1"/>
  <c r="O721" i="1" s="1"/>
  <c r="N785" i="1"/>
  <c r="O785" i="1" s="1"/>
  <c r="N849" i="1"/>
  <c r="O849" i="1" s="1"/>
  <c r="N913" i="1"/>
  <c r="O913" i="1" s="1"/>
  <c r="N977" i="1"/>
  <c r="O977" i="1" s="1"/>
  <c r="N208" i="1"/>
  <c r="O208" i="1" s="1"/>
  <c r="N464" i="1"/>
  <c r="O464" i="1" s="1"/>
  <c r="N534" i="1"/>
  <c r="O534" i="1" s="1"/>
  <c r="N786" i="1"/>
  <c r="O786" i="1" s="1"/>
  <c r="N608" i="1"/>
  <c r="O608" i="1" s="1"/>
  <c r="N864" i="1"/>
  <c r="O864" i="1" s="1"/>
  <c r="N613" i="1"/>
  <c r="O613" i="1" s="1"/>
  <c r="N869" i="1"/>
  <c r="O869" i="1" s="1"/>
  <c r="N694" i="1"/>
  <c r="O694" i="1" s="1"/>
  <c r="N186" i="1"/>
  <c r="O186" i="1" s="1"/>
  <c r="N250" i="1"/>
  <c r="O250" i="1" s="1"/>
  <c r="N314" i="1"/>
  <c r="O314" i="1" s="1"/>
  <c r="N442" i="1"/>
  <c r="O442" i="1" s="1"/>
  <c r="N506" i="1"/>
  <c r="O506" i="1" s="1"/>
  <c r="N698" i="1"/>
  <c r="O698" i="1" s="1"/>
  <c r="N954" i="1"/>
  <c r="O954" i="1" s="1"/>
  <c r="N191" i="1"/>
  <c r="O191" i="1" s="1"/>
  <c r="N447" i="1"/>
  <c r="O447" i="1" s="1"/>
  <c r="N718" i="1"/>
  <c r="O718" i="1" s="1"/>
  <c r="N974" i="1"/>
  <c r="O974" i="1" s="1"/>
  <c r="N264" i="1"/>
  <c r="O264" i="1" s="1"/>
  <c r="N520" i="1"/>
  <c r="O520" i="1" s="1"/>
  <c r="N834" i="1"/>
  <c r="O834" i="1" s="1"/>
  <c r="N580" i="1"/>
  <c r="O580" i="1" s="1"/>
  <c r="N836" i="1"/>
  <c r="O836" i="1" s="1"/>
  <c r="N585" i="1"/>
  <c r="O585" i="1" s="1"/>
  <c r="N841" i="1"/>
  <c r="O841" i="1" s="1"/>
  <c r="N579" i="1"/>
  <c r="O579" i="1" s="1"/>
  <c r="N835" i="1"/>
  <c r="O835" i="1" s="1"/>
  <c r="N899" i="1"/>
  <c r="O899" i="1" s="1"/>
  <c r="N664" i="1"/>
  <c r="O664" i="1" s="1"/>
  <c r="N920" i="1"/>
  <c r="O920" i="1" s="1"/>
  <c r="N541" i="1"/>
  <c r="O541" i="1" s="1"/>
  <c r="N605" i="1"/>
  <c r="O605" i="1" s="1"/>
  <c r="N669" i="1"/>
  <c r="O669" i="1" s="1"/>
  <c r="N733" i="1"/>
  <c r="O733" i="1" s="1"/>
  <c r="N797" i="1"/>
  <c r="O797" i="1" s="1"/>
  <c r="N861" i="1"/>
  <c r="O861" i="1" s="1"/>
  <c r="N925" i="1"/>
  <c r="O925" i="1" s="1"/>
  <c r="N989" i="1"/>
  <c r="O989" i="1" s="1"/>
  <c r="N967" i="1"/>
  <c r="O967" i="1" s="1"/>
  <c r="N540" i="1"/>
  <c r="O540" i="1" s="1"/>
  <c r="N604" i="1"/>
  <c r="O604" i="1" s="1"/>
  <c r="N668" i="1"/>
  <c r="O668" i="1" s="1"/>
  <c r="N732" i="1"/>
  <c r="O732" i="1" s="1"/>
  <c r="N796" i="1"/>
  <c r="O796" i="1" s="1"/>
  <c r="N860" i="1"/>
  <c r="O860" i="1" s="1"/>
  <c r="N924" i="1"/>
  <c r="O924" i="1" s="1"/>
  <c r="N988" i="1"/>
  <c r="O988" i="1" s="1"/>
  <c r="N545" i="1"/>
  <c r="O545" i="1" s="1"/>
  <c r="N609" i="1"/>
  <c r="O609" i="1" s="1"/>
  <c r="N673" i="1"/>
  <c r="O673" i="1" s="1"/>
  <c r="N737" i="1"/>
  <c r="O737" i="1" s="1"/>
  <c r="N801" i="1"/>
  <c r="O801" i="1" s="1"/>
  <c r="N865" i="1"/>
  <c r="O865" i="1" s="1"/>
  <c r="N929" i="1"/>
  <c r="O929" i="1" s="1"/>
  <c r="N993" i="1"/>
  <c r="O993" i="1" s="1"/>
  <c r="N160" i="1"/>
  <c r="O160" i="1" s="1"/>
  <c r="N224" i="1"/>
  <c r="O224" i="1" s="1"/>
  <c r="N288" i="1"/>
  <c r="O288" i="1" s="1"/>
  <c r="N352" i="1"/>
  <c r="O352" i="1" s="1"/>
  <c r="N416" i="1"/>
  <c r="O416" i="1" s="1"/>
  <c r="N480" i="1"/>
  <c r="O480" i="1" s="1"/>
  <c r="N594" i="1"/>
  <c r="O594" i="1" s="1"/>
  <c r="N850" i="1"/>
  <c r="O850" i="1" s="1"/>
  <c r="N731" i="1"/>
  <c r="O731" i="1" s="1"/>
  <c r="N987" i="1"/>
  <c r="O987" i="1" s="1"/>
  <c r="N560" i="1"/>
  <c r="O560" i="1" s="1"/>
  <c r="N688" i="1"/>
  <c r="O688" i="1" s="1"/>
  <c r="N752" i="1"/>
  <c r="O752" i="1" s="1"/>
  <c r="N816" i="1"/>
  <c r="O816" i="1" s="1"/>
  <c r="N944" i="1"/>
  <c r="O944" i="1" s="1"/>
  <c r="N1008" i="1"/>
  <c r="O1008" i="1" s="1"/>
  <c r="N629" i="1"/>
  <c r="O629" i="1" s="1"/>
  <c r="N885" i="1"/>
  <c r="O885" i="1" s="1"/>
  <c r="N949" i="1"/>
  <c r="O949" i="1" s="1"/>
  <c r="N1013" i="1"/>
  <c r="O1013" i="1" s="1"/>
  <c r="N1029" i="1"/>
  <c r="O1029" i="1" s="1"/>
  <c r="N948" i="1"/>
  <c r="O948" i="1" s="1"/>
  <c r="N697" i="1"/>
  <c r="O697" i="1" s="1"/>
  <c r="N953" i="1"/>
  <c r="O953" i="1" s="1"/>
  <c r="N550" i="1"/>
  <c r="O550" i="1" s="1"/>
  <c r="N413" i="1"/>
  <c r="O413" i="1" s="1"/>
  <c r="N38" i="1"/>
  <c r="O38" i="1" s="1"/>
  <c r="N102" i="1"/>
  <c r="O102" i="1" s="1"/>
  <c r="N257" i="1"/>
  <c r="O257" i="1" s="1"/>
  <c r="N513" i="1"/>
  <c r="O513" i="1" s="1"/>
  <c r="N117" i="1"/>
  <c r="O117" i="1" s="1"/>
  <c r="N870" i="1"/>
  <c r="O870" i="1" s="1"/>
  <c r="N185" i="1"/>
  <c r="O185" i="1" s="1"/>
  <c r="N346" i="1"/>
  <c r="O346" i="1" s="1"/>
  <c r="N590" i="1"/>
  <c r="O590" i="1" s="1"/>
  <c r="N846" i="1"/>
  <c r="O846" i="1" s="1"/>
  <c r="N392" i="1"/>
  <c r="O392" i="1" s="1"/>
  <c r="N674" i="1"/>
  <c r="O674" i="1" s="1"/>
  <c r="N708" i="1"/>
  <c r="O708" i="1" s="1"/>
  <c r="N964" i="1"/>
  <c r="O964" i="1" s="1"/>
  <c r="N713" i="1"/>
  <c r="O713" i="1" s="1"/>
  <c r="N969" i="1"/>
  <c r="O969" i="1" s="1"/>
  <c r="N675" i="1"/>
  <c r="O675" i="1" s="1"/>
  <c r="N568" i="1"/>
  <c r="O568" i="1" s="1"/>
  <c r="N632" i="1"/>
  <c r="O632" i="1" s="1"/>
  <c r="N696" i="1"/>
  <c r="O696" i="1" s="1"/>
  <c r="N760" i="1"/>
  <c r="O760" i="1" s="1"/>
  <c r="N824" i="1"/>
  <c r="O824" i="1" s="1"/>
  <c r="N888" i="1"/>
  <c r="O888" i="1" s="1"/>
  <c r="N952" i="1"/>
  <c r="O952" i="1" s="1"/>
  <c r="N1016" i="1"/>
  <c r="O1016" i="1" s="1"/>
  <c r="N573" i="1"/>
  <c r="O573" i="1" s="1"/>
  <c r="N637" i="1"/>
  <c r="O637" i="1" s="1"/>
  <c r="N701" i="1"/>
  <c r="O701" i="1" s="1"/>
  <c r="N765" i="1"/>
  <c r="O765" i="1" s="1"/>
  <c r="N829" i="1"/>
  <c r="O829" i="1" s="1"/>
  <c r="N893" i="1"/>
  <c r="O893" i="1" s="1"/>
  <c r="N957" i="1"/>
  <c r="O957" i="1" s="1"/>
  <c r="N1021" i="1"/>
  <c r="O1021" i="1" s="1"/>
  <c r="N615" i="1"/>
  <c r="O615" i="1" s="1"/>
  <c r="N743" i="1"/>
  <c r="O743" i="1" s="1"/>
  <c r="N807" i="1"/>
  <c r="O807" i="1" s="1"/>
  <c r="N871" i="1"/>
  <c r="O871" i="1" s="1"/>
  <c r="N572" i="1"/>
  <c r="O572" i="1" s="1"/>
  <c r="N636" i="1"/>
  <c r="O636" i="1" s="1"/>
  <c r="N700" i="1"/>
  <c r="O700" i="1" s="1"/>
  <c r="N764" i="1"/>
  <c r="O764" i="1" s="1"/>
  <c r="N828" i="1"/>
  <c r="O828" i="1" s="1"/>
  <c r="N892" i="1"/>
  <c r="O892" i="1" s="1"/>
  <c r="N956" i="1"/>
  <c r="O956" i="1" s="1"/>
  <c r="N1020" i="1"/>
  <c r="O1020" i="1" s="1"/>
  <c r="N705" i="1"/>
  <c r="O705" i="1" s="1"/>
  <c r="N961" i="1"/>
  <c r="O961" i="1" s="1"/>
  <c r="N192" i="1"/>
  <c r="O192" i="1" s="1"/>
  <c r="N256" i="1"/>
  <c r="O256" i="1" s="1"/>
  <c r="N320" i="1"/>
  <c r="O320" i="1" s="1"/>
  <c r="N384" i="1"/>
  <c r="O384" i="1" s="1"/>
  <c r="N448" i="1"/>
  <c r="O448" i="1" s="1"/>
  <c r="N512" i="1"/>
  <c r="O512" i="1" s="1"/>
  <c r="N722" i="1"/>
  <c r="O722" i="1" s="1"/>
  <c r="N978" i="1"/>
  <c r="O978" i="1" s="1"/>
  <c r="N571" i="1"/>
  <c r="O571" i="1" s="1"/>
  <c r="N635" i="1"/>
  <c r="O635" i="1" s="1"/>
  <c r="N699" i="1"/>
  <c r="O699" i="1" s="1"/>
  <c r="N827" i="1"/>
  <c r="O827" i="1" s="1"/>
  <c r="N891" i="1"/>
  <c r="O891" i="1" s="1"/>
  <c r="N955" i="1"/>
  <c r="O955" i="1" s="1"/>
  <c r="N592" i="1"/>
  <c r="O592" i="1" s="1"/>
  <c r="N848" i="1"/>
  <c r="O848" i="1" s="1"/>
  <c r="N597" i="1"/>
  <c r="O597" i="1" s="1"/>
  <c r="M610" i="1"/>
  <c r="M901" i="1"/>
  <c r="M875" i="1"/>
  <c r="M881" i="1"/>
  <c r="M855" i="1"/>
  <c r="M808" i="1"/>
  <c r="M879" i="1"/>
  <c r="M1018" i="1"/>
  <c r="M485" i="1"/>
  <c r="M582" i="1"/>
  <c r="M820" i="1"/>
  <c r="M818" i="1"/>
  <c r="M260" i="1"/>
  <c r="M507" i="1"/>
  <c r="M251" i="1"/>
  <c r="M502" i="1"/>
  <c r="M246" i="1"/>
  <c r="M469" i="1"/>
  <c r="M548" i="1"/>
  <c r="M508" i="1"/>
  <c r="M168" i="1"/>
  <c r="M439" i="1"/>
  <c r="M183" i="1"/>
  <c r="M434" i="1"/>
  <c r="M178" i="1"/>
  <c r="M857" i="1"/>
  <c r="M387" i="1"/>
  <c r="M902" i="1"/>
  <c r="M497" i="1"/>
  <c r="M265" i="1"/>
  <c r="M225" i="1"/>
  <c r="M26" i="1"/>
  <c r="M398" i="1"/>
  <c r="M581" i="1"/>
  <c r="M555" i="1"/>
  <c r="M561" i="1"/>
  <c r="M1005" i="1"/>
  <c r="M979" i="1"/>
  <c r="M372" i="1"/>
  <c r="M330" i="1"/>
  <c r="M47" i="1"/>
  <c r="M80" i="1"/>
  <c r="M991" i="1"/>
  <c r="M492" i="1"/>
  <c r="M152" i="1"/>
  <c r="M427" i="1"/>
  <c r="M171" i="1"/>
  <c r="M422" i="1"/>
  <c r="M166" i="1"/>
  <c r="M745" i="1"/>
  <c r="M719" i="1"/>
  <c r="M404" i="1"/>
  <c r="M878" i="1"/>
  <c r="M359" i="1"/>
  <c r="M858" i="1"/>
  <c r="M354" i="1"/>
  <c r="M473" i="1"/>
  <c r="M575" i="1"/>
  <c r="M714" i="1"/>
  <c r="M261" i="1"/>
  <c r="M123" i="1"/>
  <c r="M245" i="1"/>
  <c r="M646" i="1"/>
  <c r="M660" i="1"/>
  <c r="M1003" i="1"/>
  <c r="M1009" i="1"/>
  <c r="M983" i="1"/>
  <c r="M936" i="1"/>
  <c r="M900" i="1"/>
  <c r="M271" i="1"/>
  <c r="M85" i="1"/>
  <c r="M70" i="1"/>
  <c r="M569" i="1"/>
  <c r="M994" i="1"/>
  <c r="M300" i="1"/>
  <c r="M574" i="1"/>
  <c r="M283" i="1"/>
  <c r="M554" i="1"/>
  <c r="M278" i="1"/>
  <c r="M48" i="1"/>
  <c r="M676" i="1"/>
  <c r="M626" i="1"/>
  <c r="M212" i="1"/>
  <c r="M215" i="1"/>
  <c r="M466" i="1"/>
  <c r="M210" i="1"/>
  <c r="M121" i="1"/>
  <c r="M401" i="1"/>
  <c r="M537" i="1"/>
  <c r="M1026" i="1"/>
  <c r="M82" i="1"/>
  <c r="M127" i="1"/>
  <c r="M334" i="1"/>
  <c r="M517" i="1"/>
  <c r="M115" i="1"/>
  <c r="M521" i="1"/>
  <c r="M173" i="1"/>
  <c r="M499" i="1"/>
  <c r="M227" i="1"/>
  <c r="M504" i="1"/>
  <c r="M140" i="1"/>
  <c r="M793" i="1"/>
  <c r="M703" i="1"/>
  <c r="M542" i="1"/>
  <c r="M496" i="1"/>
  <c r="M876" i="1"/>
  <c r="M787" i="1"/>
  <c r="M950" i="1"/>
  <c r="M29" i="1"/>
  <c r="M428" i="1"/>
  <c r="M379" i="1"/>
  <c r="M630" i="1"/>
  <c r="M686" i="1"/>
  <c r="M382" i="1"/>
  <c r="M460" i="1"/>
  <c r="M556" i="1"/>
  <c r="M335" i="1"/>
  <c r="M531" i="1"/>
  <c r="M294" i="1"/>
  <c r="M232" i="1"/>
  <c r="M482" i="1"/>
  <c r="M329" i="1"/>
  <c r="M209" i="1"/>
  <c r="M941" i="1"/>
  <c r="M64" i="1"/>
  <c r="M155" i="1"/>
  <c r="M655" i="1"/>
  <c r="M794" i="1"/>
  <c r="M510" i="1"/>
  <c r="M461" i="1"/>
  <c r="M332" i="1"/>
  <c r="M606" i="1"/>
  <c r="M353" i="1"/>
  <c r="M72" i="1"/>
  <c r="M135" i="1"/>
  <c r="M174" i="1"/>
  <c r="M40" i="1"/>
  <c r="M906" i="1"/>
  <c r="M396" i="1"/>
  <c r="M467" i="1"/>
  <c r="M645" i="1"/>
  <c r="M619" i="1"/>
  <c r="M625" i="1"/>
  <c r="M599" i="1"/>
  <c r="M552" i="1"/>
  <c r="M456" i="1"/>
  <c r="M394" i="1"/>
  <c r="M95" i="1"/>
  <c r="M169" i="1"/>
  <c r="M564" i="1"/>
  <c r="M516" i="1"/>
  <c r="M172" i="1"/>
  <c r="M443" i="1"/>
  <c r="M187" i="1"/>
  <c r="M438" i="1"/>
  <c r="M182" i="1"/>
  <c r="M809" i="1"/>
  <c r="M783" i="1"/>
  <c r="M424" i="1"/>
  <c r="M942" i="1"/>
  <c r="M375" i="1"/>
  <c r="M922" i="1"/>
  <c r="M370" i="1"/>
  <c r="M566" i="1"/>
  <c r="M831" i="1"/>
  <c r="M970" i="1"/>
  <c r="M373" i="1"/>
  <c r="M161" i="1"/>
  <c r="M453" i="1"/>
  <c r="M30" i="1"/>
  <c r="M665" i="1"/>
  <c r="M28" i="1"/>
  <c r="M832" i="1"/>
  <c r="M432" i="1"/>
  <c r="M812" i="1"/>
  <c r="M749" i="1"/>
  <c r="M723" i="1"/>
  <c r="M782" i="1"/>
  <c r="M377" i="1"/>
  <c r="M449" i="1"/>
  <c r="M405" i="1"/>
  <c r="M735" i="1"/>
  <c r="M408" i="1"/>
  <c r="M894" i="1"/>
  <c r="M363" i="1"/>
  <c r="M874" i="1"/>
  <c r="M358" i="1"/>
  <c r="M489" i="1"/>
  <c r="M996" i="1"/>
  <c r="M527" i="1"/>
  <c r="M316" i="1"/>
  <c r="M622" i="1"/>
  <c r="M295" i="1"/>
  <c r="M602" i="1"/>
  <c r="M290" i="1"/>
  <c r="M217" i="1"/>
  <c r="M356" i="1"/>
  <c r="M318" i="1"/>
  <c r="M83" i="1"/>
  <c r="M34" i="1"/>
  <c r="M55" i="1"/>
  <c r="M25" i="1"/>
  <c r="M773" i="1"/>
  <c r="M747" i="1"/>
  <c r="M753" i="1"/>
  <c r="M727" i="1"/>
  <c r="M680" i="1"/>
  <c r="M930" i="1"/>
  <c r="M522" i="1"/>
  <c r="M229" i="1"/>
  <c r="M189" i="1"/>
  <c r="M692" i="1"/>
  <c r="M642" i="1"/>
  <c r="M216" i="1"/>
  <c r="M475" i="1"/>
  <c r="M219" i="1"/>
  <c r="M470" i="1"/>
  <c r="M214" i="1"/>
  <c r="M937" i="1"/>
  <c r="M911" i="1"/>
  <c r="M468" i="1"/>
  <c r="M128" i="1"/>
  <c r="M407" i="1"/>
  <c r="M151" i="1"/>
  <c r="M402" i="1"/>
  <c r="M146" i="1"/>
  <c r="M852" i="1"/>
  <c r="M259" i="1"/>
  <c r="M934" i="1"/>
  <c r="M337" i="1"/>
  <c r="M61" i="1"/>
  <c r="M94" i="1"/>
  <c r="M143" i="1"/>
  <c r="M1014" i="1"/>
  <c r="M277" i="1"/>
  <c r="M543" i="1"/>
  <c r="M650" i="1"/>
  <c r="M381" i="1"/>
  <c r="M67" i="1"/>
  <c r="M312" i="1"/>
  <c r="M286" i="1"/>
  <c r="M71" i="1"/>
  <c r="M998" i="1"/>
  <c r="M429" i="1"/>
  <c r="M221" i="1"/>
  <c r="M724" i="1"/>
  <c r="M133" i="1"/>
  <c r="M273" i="1"/>
  <c r="M43" i="1"/>
  <c r="M530" i="1"/>
  <c r="M462" i="1"/>
  <c r="M813" i="1"/>
  <c r="M120" i="1"/>
  <c r="M982" i="1"/>
  <c r="M799" i="1"/>
  <c r="M958" i="1"/>
  <c r="M938" i="1"/>
  <c r="M553" i="1"/>
  <c r="M311" i="1"/>
  <c r="M440" i="1"/>
  <c r="M75" i="1"/>
  <c r="M176" i="1"/>
  <c r="M138" i="1"/>
  <c r="M324" i="1"/>
  <c r="M618" i="1"/>
  <c r="M706" i="1"/>
  <c r="M226" i="1"/>
  <c r="M105" i="1"/>
  <c r="M914" i="1"/>
  <c r="M284" i="1"/>
  <c r="M927" i="1"/>
  <c r="M411" i="1"/>
  <c r="M681" i="1"/>
  <c r="M343" i="1"/>
  <c r="M866" i="1"/>
  <c r="M149" i="1"/>
  <c r="M433" i="1"/>
  <c r="M774" i="1"/>
  <c r="M211" i="1"/>
  <c r="M481" i="1"/>
  <c r="M478" i="1"/>
  <c r="M164" i="1"/>
  <c r="M419" i="1"/>
  <c r="M767" i="1"/>
  <c r="M350" i="1"/>
  <c r="M393" i="1"/>
  <c r="M640" i="1"/>
  <c r="M240" i="1"/>
  <c r="M620" i="1"/>
  <c r="M557" i="1"/>
  <c r="M905" i="1"/>
  <c r="M399" i="1"/>
  <c r="M52" i="1"/>
  <c r="M139" i="1"/>
  <c r="M825" i="1"/>
  <c r="M551" i="1"/>
  <c r="M344" i="1"/>
  <c r="M702" i="1"/>
  <c r="M315" i="1"/>
  <c r="M682" i="1"/>
  <c r="M310" i="1"/>
  <c r="M233" i="1"/>
  <c r="M804" i="1"/>
  <c r="M802" i="1"/>
  <c r="M252" i="1"/>
  <c r="M503" i="1"/>
  <c r="M247" i="1"/>
  <c r="M498" i="1"/>
  <c r="M242" i="1"/>
  <c r="M108" i="1"/>
  <c r="M990" i="1"/>
  <c r="M758" i="1"/>
  <c r="M317" i="1"/>
  <c r="M397" i="1"/>
  <c r="M33" i="1"/>
  <c r="M289" i="1"/>
  <c r="M403" i="1"/>
  <c r="M837" i="1"/>
  <c r="M811" i="1"/>
  <c r="M817" i="1"/>
  <c r="M791" i="1"/>
  <c r="M744" i="1"/>
  <c r="M623" i="1"/>
  <c r="M762" i="1"/>
  <c r="M293" i="1"/>
  <c r="M349" i="1"/>
  <c r="M756" i="1"/>
  <c r="M738" i="1"/>
  <c r="M236" i="1"/>
  <c r="M491" i="1"/>
  <c r="M235" i="1"/>
  <c r="M486" i="1"/>
  <c r="M230" i="1"/>
  <c r="M1001" i="1"/>
  <c r="M975" i="1"/>
  <c r="M488" i="1"/>
  <c r="M148" i="1"/>
  <c r="M423" i="1"/>
  <c r="M167" i="1"/>
  <c r="M418" i="1"/>
  <c r="M162" i="1"/>
  <c r="M601" i="1"/>
  <c r="M323" i="1"/>
  <c r="M97" i="1"/>
  <c r="M417" i="1"/>
  <c r="M44" i="1"/>
  <c r="M114" i="1"/>
  <c r="M445" i="1"/>
  <c r="M768" i="1"/>
  <c r="M368" i="1"/>
  <c r="M748" i="1"/>
  <c r="M685" i="1"/>
  <c r="M659" i="1"/>
  <c r="M532" i="1"/>
  <c r="M137" i="1"/>
  <c r="M385" i="1"/>
  <c r="M341" i="1"/>
  <c r="M671" i="1"/>
  <c r="M388" i="1"/>
  <c r="M830" i="1"/>
  <c r="M347" i="1"/>
  <c r="M810" i="1"/>
  <c r="M342" i="1"/>
  <c r="M361" i="1"/>
  <c r="M932" i="1"/>
  <c r="M962" i="1"/>
  <c r="M296" i="1"/>
  <c r="M558" i="1"/>
  <c r="M279" i="1"/>
  <c r="M538" i="1"/>
  <c r="M274" i="1"/>
  <c r="M153" i="1"/>
  <c r="M268" i="1"/>
  <c r="M254" i="1"/>
  <c r="M59" i="1"/>
  <c r="M710" i="1"/>
  <c r="M35" i="1"/>
  <c r="M157" i="1"/>
  <c r="M124" i="1"/>
  <c r="M838" i="1"/>
  <c r="M42" i="1"/>
  <c r="M670" i="1"/>
  <c r="M104" i="1"/>
  <c r="M292" i="1"/>
  <c r="M980" i="1"/>
  <c r="M291" i="1"/>
  <c r="M53" i="1"/>
  <c r="M921" i="1"/>
  <c r="M778" i="1"/>
  <c r="M87" i="1"/>
  <c r="M770" i="1"/>
  <c r="M494" i="1"/>
  <c r="M81" i="1"/>
  <c r="M854" i="1"/>
  <c r="M228" i="1"/>
  <c r="M222" i="1"/>
  <c r="M51" i="1"/>
  <c r="M509" i="1"/>
  <c r="M301" i="1"/>
  <c r="M435" i="1"/>
  <c r="M325" i="1"/>
  <c r="M275" i="1"/>
  <c r="M959" i="1"/>
  <c r="M163" i="1"/>
  <c r="M437" i="1"/>
  <c r="M376" i="1"/>
  <c r="M536" i="1"/>
  <c r="M420" i="1"/>
  <c r="M366" i="1"/>
  <c r="M110" i="1"/>
  <c r="M106" i="1"/>
  <c r="M862" i="1"/>
  <c r="M457" i="1"/>
  <c r="M918" i="1"/>
  <c r="M57" i="1"/>
  <c r="M471" i="1"/>
  <c r="M76" i="1"/>
  <c r="M515" i="1"/>
  <c r="M45" i="1"/>
  <c r="M113" i="1"/>
  <c r="M90" i="1"/>
  <c r="M147" i="1"/>
  <c r="M204" i="1"/>
  <c r="M307" i="1"/>
  <c r="M205" i="1"/>
  <c r="M206" i="1"/>
  <c r="M586" i="1"/>
  <c r="M213" i="1"/>
  <c r="M339" i="1"/>
  <c r="M177" i="1"/>
  <c r="M248" i="1"/>
  <c r="M238" i="1"/>
  <c r="M365" i="1"/>
  <c r="M483" i="1"/>
  <c r="M88" i="1"/>
  <c r="M134" i="1"/>
  <c r="M1023" i="1"/>
  <c r="M179" i="1"/>
  <c r="M145" i="1"/>
  <c r="M484" i="1"/>
  <c r="M414" i="1"/>
  <c r="M270" i="1"/>
  <c r="M62" i="1"/>
  <c r="M926" i="1"/>
  <c r="M946" i="1"/>
  <c r="M729" i="1"/>
  <c r="M355" i="1"/>
  <c r="M77" i="1"/>
  <c r="M65" i="1"/>
  <c r="M798" i="1"/>
  <c r="M678" i="1"/>
  <c r="M639" i="1"/>
  <c r="M430" i="1"/>
  <c r="M369" i="1"/>
  <c r="M158" i="1"/>
  <c r="M27" i="1"/>
  <c r="M371" i="1"/>
  <c r="M99" i="1"/>
  <c r="M842" i="1"/>
  <c r="M309" i="1"/>
  <c r="M896" i="1"/>
  <c r="M374" i="1"/>
  <c r="M547" i="1"/>
  <c r="M340" i="1"/>
  <c r="M666" i="1"/>
  <c r="M306" i="1"/>
  <c r="M281" i="1"/>
  <c r="M103" i="1"/>
  <c r="M58" i="1"/>
  <c r="M89" i="1"/>
  <c r="M107" i="1"/>
  <c r="M576" i="1"/>
  <c r="M1000" i="1"/>
  <c r="M649" i="1"/>
  <c r="M86" i="1"/>
  <c r="M633" i="1"/>
  <c r="M638" i="1"/>
  <c r="M299" i="1"/>
  <c r="M112" i="1"/>
  <c r="M740" i="1"/>
  <c r="M487" i="1"/>
  <c r="M231" i="1"/>
  <c r="M92" i="1"/>
  <c r="M734" i="1"/>
  <c r="M285" i="1"/>
  <c r="M662" i="1"/>
  <c r="M1024" i="1"/>
  <c r="M1004" i="1"/>
  <c r="M915" i="1"/>
  <c r="M266" i="1"/>
  <c r="M31" i="1"/>
  <c r="M472" i="1"/>
  <c r="M132" i="1"/>
  <c r="M406" i="1"/>
  <c r="M150" i="1"/>
  <c r="M380" i="1"/>
  <c r="M814" i="1"/>
  <c r="M338" i="1"/>
  <c r="M409" i="1"/>
  <c r="M181" i="1"/>
  <c r="M98" i="1"/>
  <c r="M895" i="1"/>
  <c r="M389" i="1"/>
  <c r="M302" i="1"/>
  <c r="M46" i="1"/>
  <c r="M201" i="1"/>
  <c r="M465" i="1"/>
  <c r="M788" i="1"/>
  <c r="M243" i="1"/>
  <c r="M690" i="1"/>
  <c r="M141" i="1"/>
  <c r="M129" i="1"/>
  <c r="M916" i="1"/>
  <c r="M985" i="1"/>
  <c r="M528" i="1"/>
  <c r="M109" i="1"/>
  <c r="M50" i="1"/>
  <c r="M197" i="1"/>
  <c r="M91" i="1"/>
  <c r="M142" i="1"/>
  <c r="N142" i="1" l="1"/>
  <c r="O142" i="1" s="1"/>
  <c r="N91" i="1"/>
  <c r="O91" i="1" s="1"/>
  <c r="N198" i="1"/>
  <c r="O198" i="1" s="1"/>
  <c r="N197" i="1"/>
  <c r="O197" i="1" s="1"/>
  <c r="N50" i="1"/>
  <c r="O50" i="1" s="1"/>
  <c r="N109" i="1"/>
  <c r="O109" i="1" s="1"/>
  <c r="N528" i="1"/>
  <c r="O528" i="1" s="1"/>
  <c r="N529" i="1"/>
  <c r="O529" i="1" s="1"/>
  <c r="N986" i="1"/>
  <c r="O986" i="1" s="1"/>
  <c r="Q986" i="1" s="1"/>
  <c r="N985" i="1"/>
  <c r="O985" i="1" s="1"/>
  <c r="Q985" i="1" s="1"/>
  <c r="N917" i="1"/>
  <c r="O917" i="1" s="1"/>
  <c r="N916" i="1"/>
  <c r="O916" i="1" s="1"/>
  <c r="N130" i="1"/>
  <c r="O130" i="1" s="1"/>
  <c r="N129" i="1"/>
  <c r="O129" i="1" s="1"/>
  <c r="N141" i="1"/>
  <c r="O141" i="1" s="1"/>
  <c r="N690" i="1"/>
  <c r="O690" i="1" s="1"/>
  <c r="N691" i="1"/>
  <c r="O691" i="1" s="1"/>
  <c r="N244" i="1"/>
  <c r="O244" i="1" s="1"/>
  <c r="N243" i="1"/>
  <c r="O243" i="1" s="1"/>
  <c r="N788" i="1"/>
  <c r="O788" i="1" s="1"/>
  <c r="N789" i="1"/>
  <c r="O789" i="1" s="1"/>
  <c r="N465" i="1"/>
  <c r="O465" i="1" s="1"/>
  <c r="N201" i="1"/>
  <c r="O201" i="1" s="1"/>
  <c r="N202" i="1"/>
  <c r="O202" i="1" s="1"/>
  <c r="N46" i="1"/>
  <c r="O46" i="1" s="1"/>
  <c r="N302" i="1"/>
  <c r="O302" i="1" s="1"/>
  <c r="N303" i="1"/>
  <c r="O303" i="1" s="1"/>
  <c r="N389" i="1"/>
  <c r="O389" i="1" s="1"/>
  <c r="N390" i="1"/>
  <c r="O390" i="1" s="1"/>
  <c r="N895" i="1"/>
  <c r="O895" i="1" s="1"/>
  <c r="N98" i="1"/>
  <c r="O98" i="1" s="1"/>
  <c r="N181" i="1"/>
  <c r="O181" i="1" s="1"/>
  <c r="N410" i="1"/>
  <c r="O410" i="1" s="1"/>
  <c r="N409" i="1"/>
  <c r="O409" i="1" s="1"/>
  <c r="N338" i="1"/>
  <c r="O338" i="1" s="1"/>
  <c r="N814" i="1"/>
  <c r="O814" i="1" s="1"/>
  <c r="N815" i="1"/>
  <c r="O815" i="1" s="1"/>
  <c r="N380" i="1"/>
  <c r="O380" i="1" s="1"/>
  <c r="N150" i="1"/>
  <c r="O150" i="1" s="1"/>
  <c r="N406" i="1"/>
  <c r="O406" i="1" s="1"/>
  <c r="N132" i="1"/>
  <c r="O132" i="1" s="1"/>
  <c r="N472" i="1"/>
  <c r="O472" i="1" s="1"/>
  <c r="N31" i="1"/>
  <c r="O31" i="1" s="1"/>
  <c r="N32" i="1"/>
  <c r="O32" i="1" s="1"/>
  <c r="N266" i="1"/>
  <c r="O266" i="1" s="1"/>
  <c r="N267" i="1"/>
  <c r="O267" i="1" s="1"/>
  <c r="N915" i="1"/>
  <c r="O915" i="1" s="1"/>
  <c r="N1004" i="1"/>
  <c r="O1004" i="1" s="1"/>
  <c r="Q1004" i="1" s="1"/>
  <c r="N1024" i="1"/>
  <c r="O1024" i="1" s="1"/>
  <c r="Q1024" i="1" s="1"/>
  <c r="N1025" i="1"/>
  <c r="O1025" i="1" s="1"/>
  <c r="Q1025" i="1" s="1"/>
  <c r="N663" i="1"/>
  <c r="O663" i="1" s="1"/>
  <c r="N662" i="1"/>
  <c r="O662" i="1" s="1"/>
  <c r="N285" i="1"/>
  <c r="O285" i="1" s="1"/>
  <c r="N734" i="1"/>
  <c r="O734" i="1" s="1"/>
  <c r="N92" i="1"/>
  <c r="O92" i="1" s="1"/>
  <c r="N93" i="1"/>
  <c r="O93" i="1" s="1"/>
  <c r="N231" i="1"/>
  <c r="O231" i="1" s="1"/>
  <c r="N487" i="1"/>
  <c r="O487" i="1" s="1"/>
  <c r="N741" i="1"/>
  <c r="O741" i="1" s="1"/>
  <c r="N740" i="1"/>
  <c r="O740" i="1" s="1"/>
  <c r="N112" i="1"/>
  <c r="O112" i="1" s="1"/>
  <c r="N299" i="1"/>
  <c r="O299" i="1" s="1"/>
  <c r="N638" i="1"/>
  <c r="O638" i="1" s="1"/>
  <c r="N633" i="1"/>
  <c r="O633" i="1" s="1"/>
  <c r="N634" i="1"/>
  <c r="O634" i="1" s="1"/>
  <c r="N86" i="1"/>
  <c r="O86" i="1" s="1"/>
  <c r="N649" i="1"/>
  <c r="O649" i="1" s="1"/>
  <c r="N1000" i="1"/>
  <c r="O1000" i="1" s="1"/>
  <c r="Q1000" i="1" s="1"/>
  <c r="N576" i="1"/>
  <c r="O576" i="1" s="1"/>
  <c r="N577" i="1"/>
  <c r="O577" i="1" s="1"/>
  <c r="N107" i="1"/>
  <c r="O107" i="1" s="1"/>
  <c r="N89" i="1"/>
  <c r="O89" i="1" s="1"/>
  <c r="N58" i="1"/>
  <c r="O58" i="1" s="1"/>
  <c r="N103" i="1"/>
  <c r="O103" i="1" s="1"/>
  <c r="N281" i="1"/>
  <c r="O281" i="1" s="1"/>
  <c r="N282" i="1"/>
  <c r="O282" i="1" s="1"/>
  <c r="N306" i="1"/>
  <c r="O306" i="1" s="1"/>
  <c r="N667" i="1"/>
  <c r="O667" i="1" s="1"/>
  <c r="N666" i="1"/>
  <c r="O666" i="1" s="1"/>
  <c r="N340" i="1"/>
  <c r="O340" i="1" s="1"/>
  <c r="N547" i="1"/>
  <c r="O547" i="1" s="1"/>
  <c r="N374" i="1"/>
  <c r="O374" i="1" s="1"/>
  <c r="N897" i="1"/>
  <c r="O897" i="1" s="1"/>
  <c r="N896" i="1"/>
  <c r="O896" i="1" s="1"/>
  <c r="N309" i="1"/>
  <c r="O309" i="1" s="1"/>
  <c r="N842" i="1"/>
  <c r="O842" i="1" s="1"/>
  <c r="N843" i="1"/>
  <c r="O843" i="1" s="1"/>
  <c r="N100" i="1"/>
  <c r="O100" i="1" s="1"/>
  <c r="N99" i="1"/>
  <c r="O99" i="1" s="1"/>
  <c r="N371" i="1"/>
  <c r="O371" i="1" s="1"/>
  <c r="N27" i="1"/>
  <c r="O27" i="1" s="1"/>
  <c r="N159" i="1"/>
  <c r="O159" i="1" s="1"/>
  <c r="N158" i="1"/>
  <c r="O158" i="1" s="1"/>
  <c r="N369" i="1"/>
  <c r="O369" i="1" s="1"/>
  <c r="N430" i="1"/>
  <c r="O430" i="1" s="1"/>
  <c r="N431" i="1"/>
  <c r="O431" i="1" s="1"/>
  <c r="N639" i="1"/>
  <c r="O639" i="1" s="1"/>
  <c r="N679" i="1"/>
  <c r="O679" i="1" s="1"/>
  <c r="N678" i="1"/>
  <c r="O678" i="1" s="1"/>
  <c r="N798" i="1"/>
  <c r="O798" i="1" s="1"/>
  <c r="N66" i="1"/>
  <c r="O66" i="1" s="1"/>
  <c r="N65" i="1"/>
  <c r="O65" i="1" s="1"/>
  <c r="N77" i="1"/>
  <c r="O77" i="1" s="1"/>
  <c r="N78" i="1"/>
  <c r="O78" i="1" s="1"/>
  <c r="N355" i="1"/>
  <c r="O355" i="1" s="1"/>
  <c r="N729" i="1"/>
  <c r="O729" i="1" s="1"/>
  <c r="N730" i="1"/>
  <c r="O730" i="1" s="1"/>
  <c r="N947" i="1"/>
  <c r="O947" i="1" s="1"/>
  <c r="N946" i="1"/>
  <c r="O946" i="1" s="1"/>
  <c r="N926" i="1"/>
  <c r="O926" i="1" s="1"/>
  <c r="N63" i="1"/>
  <c r="O63" i="1" s="1"/>
  <c r="N62" i="1"/>
  <c r="O62" i="1" s="1"/>
  <c r="N270" i="1"/>
  <c r="O270" i="1" s="1"/>
  <c r="N415" i="1"/>
  <c r="O415" i="1" s="1"/>
  <c r="N414" i="1"/>
  <c r="O414" i="1" s="1"/>
  <c r="N484" i="1"/>
  <c r="O484" i="1" s="1"/>
  <c r="N145" i="1"/>
  <c r="O145" i="1" s="1"/>
  <c r="N180" i="1"/>
  <c r="O180" i="1" s="1"/>
  <c r="N179" i="1"/>
  <c r="O179" i="1" s="1"/>
  <c r="N1023" i="1"/>
  <c r="O1023" i="1" s="1"/>
  <c r="Q1023" i="1" s="1"/>
  <c r="N134" i="1"/>
  <c r="O134" i="1" s="1"/>
  <c r="N88" i="1"/>
  <c r="O88" i="1" s="1"/>
  <c r="N483" i="1"/>
  <c r="O483" i="1" s="1"/>
  <c r="N365" i="1"/>
  <c r="O365" i="1" s="1"/>
  <c r="N239" i="1"/>
  <c r="O239" i="1" s="1"/>
  <c r="N238" i="1"/>
  <c r="O238" i="1" s="1"/>
  <c r="N249" i="1"/>
  <c r="O249" i="1" s="1"/>
  <c r="N248" i="1"/>
  <c r="O248" i="1" s="1"/>
  <c r="N177" i="1"/>
  <c r="O177" i="1" s="1"/>
  <c r="N339" i="1"/>
  <c r="O339" i="1" s="1"/>
  <c r="N213" i="1"/>
  <c r="O213" i="1" s="1"/>
  <c r="N586" i="1"/>
  <c r="O586" i="1" s="1"/>
  <c r="N587" i="1"/>
  <c r="O587" i="1" s="1"/>
  <c r="N207" i="1"/>
  <c r="O207" i="1" s="1"/>
  <c r="N206" i="1"/>
  <c r="O206" i="1" s="1"/>
  <c r="N205" i="1"/>
  <c r="O205" i="1" s="1"/>
  <c r="N307" i="1"/>
  <c r="O307" i="1" s="1"/>
  <c r="N308" i="1"/>
  <c r="O308" i="1" s="1"/>
  <c r="N204" i="1"/>
  <c r="O204" i="1" s="1"/>
  <c r="N147" i="1"/>
  <c r="O147" i="1" s="1"/>
  <c r="N90" i="1"/>
  <c r="O90" i="1" s="1"/>
  <c r="N113" i="1"/>
  <c r="O113" i="1" s="1"/>
  <c r="N45" i="1"/>
  <c r="O45" i="1" s="1"/>
  <c r="N515" i="1"/>
  <c r="O515" i="1" s="1"/>
  <c r="N76" i="1"/>
  <c r="O76" i="1" s="1"/>
  <c r="N471" i="1"/>
  <c r="O471" i="1" s="1"/>
  <c r="N57" i="1"/>
  <c r="O57" i="1" s="1"/>
  <c r="N918" i="1"/>
  <c r="O918" i="1" s="1"/>
  <c r="N919" i="1"/>
  <c r="O919" i="1" s="1"/>
  <c r="N457" i="1"/>
  <c r="O457" i="1" s="1"/>
  <c r="N458" i="1"/>
  <c r="O458" i="1" s="1"/>
  <c r="N862" i="1"/>
  <c r="O862" i="1" s="1"/>
  <c r="N863" i="1"/>
  <c r="O863" i="1" s="1"/>
  <c r="N106" i="1"/>
  <c r="O106" i="1" s="1"/>
  <c r="N110" i="1"/>
  <c r="O110" i="1" s="1"/>
  <c r="N111" i="1"/>
  <c r="O111" i="1" s="1"/>
  <c r="N366" i="1"/>
  <c r="O366" i="1" s="1"/>
  <c r="N367" i="1"/>
  <c r="O367" i="1" s="1"/>
  <c r="N420" i="1"/>
  <c r="O420" i="1" s="1"/>
  <c r="N421" i="1"/>
  <c r="O421" i="1" s="1"/>
  <c r="N536" i="1"/>
  <c r="O536" i="1" s="1"/>
  <c r="N376" i="1"/>
  <c r="O376" i="1" s="1"/>
  <c r="N437" i="1"/>
  <c r="O437" i="1" s="1"/>
  <c r="N163" i="1"/>
  <c r="O163" i="1" s="1"/>
  <c r="N959" i="1"/>
  <c r="O959" i="1" s="1"/>
  <c r="N960" i="1"/>
  <c r="O960" i="1" s="1"/>
  <c r="N275" i="1"/>
  <c r="O275" i="1" s="1"/>
  <c r="N276" i="1"/>
  <c r="O276" i="1" s="1"/>
  <c r="N325" i="1"/>
  <c r="O325" i="1" s="1"/>
  <c r="N326" i="1"/>
  <c r="O326" i="1" s="1"/>
  <c r="N435" i="1"/>
  <c r="O435" i="1" s="1"/>
  <c r="N436" i="1"/>
  <c r="O436" i="1" s="1"/>
  <c r="N301" i="1"/>
  <c r="O301" i="1" s="1"/>
  <c r="N509" i="1"/>
  <c r="O509" i="1" s="1"/>
  <c r="N51" i="1"/>
  <c r="O51" i="1" s="1"/>
  <c r="N222" i="1"/>
  <c r="O222" i="1" s="1"/>
  <c r="N223" i="1"/>
  <c r="O223" i="1" s="1"/>
  <c r="N228" i="1"/>
  <c r="O228" i="1" s="1"/>
  <c r="N854" i="1"/>
  <c r="O854" i="1" s="1"/>
  <c r="N81" i="1"/>
  <c r="O81" i="1" s="1"/>
  <c r="N494" i="1"/>
  <c r="O494" i="1" s="1"/>
  <c r="N495" i="1"/>
  <c r="O495" i="1" s="1"/>
  <c r="N770" i="1"/>
  <c r="O770" i="1" s="1"/>
  <c r="N771" i="1"/>
  <c r="O771" i="1" s="1"/>
  <c r="N87" i="1"/>
  <c r="O87" i="1" s="1"/>
  <c r="N778" i="1"/>
  <c r="O778" i="1" s="1"/>
  <c r="N779" i="1"/>
  <c r="O779" i="1" s="1"/>
  <c r="N921" i="1"/>
  <c r="O921" i="1" s="1"/>
  <c r="N53" i="1"/>
  <c r="O53" i="1" s="1"/>
  <c r="N54" i="1"/>
  <c r="O54" i="1" s="1"/>
  <c r="N291" i="1"/>
  <c r="O291" i="1" s="1"/>
  <c r="N980" i="1"/>
  <c r="O980" i="1" s="1"/>
  <c r="Q980" i="1" s="1"/>
  <c r="N981" i="1"/>
  <c r="O981" i="1" s="1"/>
  <c r="Q981" i="1" s="1"/>
  <c r="N292" i="1"/>
  <c r="O292" i="1" s="1"/>
  <c r="N104" i="1"/>
  <c r="O104" i="1" s="1"/>
  <c r="N670" i="1"/>
  <c r="O670" i="1" s="1"/>
  <c r="N42" i="1"/>
  <c r="O42" i="1" s="1"/>
  <c r="N838" i="1"/>
  <c r="O838" i="1" s="1"/>
  <c r="N839" i="1"/>
  <c r="O839" i="1" s="1"/>
  <c r="N124" i="1"/>
  <c r="O124" i="1" s="1"/>
  <c r="N125" i="1"/>
  <c r="O125" i="1" s="1"/>
  <c r="N157" i="1"/>
  <c r="O157" i="1" s="1"/>
  <c r="N35" i="1"/>
  <c r="O35" i="1" s="1"/>
  <c r="N36" i="1"/>
  <c r="O36" i="1" s="1"/>
  <c r="N710" i="1"/>
  <c r="O710" i="1" s="1"/>
  <c r="N711" i="1"/>
  <c r="O711" i="1" s="1"/>
  <c r="N59" i="1"/>
  <c r="O59" i="1" s="1"/>
  <c r="N60" i="1"/>
  <c r="O60" i="1" s="1"/>
  <c r="N254" i="1"/>
  <c r="O254" i="1" s="1"/>
  <c r="N255" i="1"/>
  <c r="O255" i="1" s="1"/>
  <c r="N268" i="1"/>
  <c r="O268" i="1" s="1"/>
  <c r="N269" i="1"/>
  <c r="O269" i="1" s="1"/>
  <c r="N153" i="1"/>
  <c r="O153" i="1" s="1"/>
  <c r="N154" i="1"/>
  <c r="O154" i="1" s="1"/>
  <c r="N274" i="1"/>
  <c r="O274" i="1" s="1"/>
  <c r="N538" i="1"/>
  <c r="O538" i="1" s="1"/>
  <c r="N539" i="1"/>
  <c r="O539" i="1" s="1"/>
  <c r="N279" i="1"/>
  <c r="O279" i="1" s="1"/>
  <c r="N280" i="1"/>
  <c r="O280" i="1" s="1"/>
  <c r="N558" i="1"/>
  <c r="O558" i="1" s="1"/>
  <c r="N559" i="1"/>
  <c r="O559" i="1" s="1"/>
  <c r="N296" i="1"/>
  <c r="O296" i="1" s="1"/>
  <c r="N297" i="1"/>
  <c r="O297" i="1" s="1"/>
  <c r="N962" i="1"/>
  <c r="O962" i="1" s="1"/>
  <c r="N963" i="1"/>
  <c r="O963" i="1" s="1"/>
  <c r="N932" i="1"/>
  <c r="O932" i="1" s="1"/>
  <c r="N933" i="1"/>
  <c r="O933" i="1" s="1"/>
  <c r="N361" i="1"/>
  <c r="O361" i="1" s="1"/>
  <c r="N362" i="1"/>
  <c r="O362" i="1" s="1"/>
  <c r="N342" i="1"/>
  <c r="O342" i="1" s="1"/>
  <c r="N810" i="1"/>
  <c r="O810" i="1" s="1"/>
  <c r="N347" i="1"/>
  <c r="O347" i="1" s="1"/>
  <c r="N348" i="1"/>
  <c r="O348" i="1" s="1"/>
  <c r="N830" i="1"/>
  <c r="O830" i="1" s="1"/>
  <c r="N388" i="1"/>
  <c r="O388" i="1" s="1"/>
  <c r="N671" i="1"/>
  <c r="O671" i="1" s="1"/>
  <c r="N672" i="1"/>
  <c r="O672" i="1" s="1"/>
  <c r="N341" i="1"/>
  <c r="O341" i="1" s="1"/>
  <c r="N385" i="1"/>
  <c r="O385" i="1" s="1"/>
  <c r="N386" i="1"/>
  <c r="O386" i="1" s="1"/>
  <c r="N137" i="1"/>
  <c r="O137" i="1" s="1"/>
  <c r="N532" i="1"/>
  <c r="O532" i="1" s="1"/>
  <c r="N533" i="1"/>
  <c r="O533" i="1" s="1"/>
  <c r="N659" i="1"/>
  <c r="O659" i="1" s="1"/>
  <c r="N685" i="1"/>
  <c r="O685" i="1" s="1"/>
  <c r="N748" i="1"/>
  <c r="O748" i="1" s="1"/>
  <c r="N368" i="1"/>
  <c r="O368" i="1" s="1"/>
  <c r="N768" i="1"/>
  <c r="O768" i="1" s="1"/>
  <c r="N769" i="1"/>
  <c r="O769" i="1" s="1"/>
  <c r="N445" i="1"/>
  <c r="O445" i="1" s="1"/>
  <c r="N446" i="1"/>
  <c r="O446" i="1" s="1"/>
  <c r="N114" i="1"/>
  <c r="O114" i="1" s="1"/>
  <c r="N44" i="1"/>
  <c r="O44" i="1" s="1"/>
  <c r="N417" i="1"/>
  <c r="O417" i="1" s="1"/>
  <c r="N97" i="1"/>
  <c r="O97" i="1" s="1"/>
  <c r="N323" i="1"/>
  <c r="O323" i="1" s="1"/>
  <c r="N601" i="1"/>
  <c r="O601" i="1" s="1"/>
  <c r="N162" i="1"/>
  <c r="O162" i="1" s="1"/>
  <c r="N418" i="1"/>
  <c r="O418" i="1" s="1"/>
  <c r="N167" i="1"/>
  <c r="O167" i="1" s="1"/>
  <c r="N423" i="1"/>
  <c r="O423" i="1" s="1"/>
  <c r="N148" i="1"/>
  <c r="O148" i="1" s="1"/>
  <c r="N488" i="1"/>
  <c r="O488" i="1" s="1"/>
  <c r="N975" i="1"/>
  <c r="O975" i="1" s="1"/>
  <c r="Q975" i="1" s="1"/>
  <c r="N976" i="1"/>
  <c r="O976" i="1" s="1"/>
  <c r="Q976" i="1" s="1"/>
  <c r="N1001" i="1"/>
  <c r="O1001" i="1" s="1"/>
  <c r="Q1001" i="1" s="1"/>
  <c r="N1002" i="1"/>
  <c r="O1002" i="1" s="1"/>
  <c r="N230" i="1"/>
  <c r="O230" i="1" s="1"/>
  <c r="N486" i="1"/>
  <c r="O486" i="1" s="1"/>
  <c r="N235" i="1"/>
  <c r="O235" i="1" s="1"/>
  <c r="N491" i="1"/>
  <c r="O491" i="1" s="1"/>
  <c r="N236" i="1"/>
  <c r="O236" i="1" s="1"/>
  <c r="N237" i="1"/>
  <c r="O237" i="1" s="1"/>
  <c r="N738" i="1"/>
  <c r="O738" i="1" s="1"/>
  <c r="N739" i="1"/>
  <c r="O739" i="1" s="1"/>
  <c r="N756" i="1"/>
  <c r="O756" i="1" s="1"/>
  <c r="N757" i="1"/>
  <c r="O757" i="1" s="1"/>
  <c r="N349" i="1"/>
  <c r="O349" i="1" s="1"/>
  <c r="N293" i="1"/>
  <c r="O293" i="1" s="1"/>
  <c r="N762" i="1"/>
  <c r="O762" i="1" s="1"/>
  <c r="N763" i="1"/>
  <c r="O763" i="1" s="1"/>
  <c r="N623" i="1"/>
  <c r="O623" i="1" s="1"/>
  <c r="N624" i="1"/>
  <c r="O624" i="1" s="1"/>
  <c r="N744" i="1"/>
  <c r="O744" i="1" s="1"/>
  <c r="N791" i="1"/>
  <c r="O791" i="1" s="1"/>
  <c r="N792" i="1"/>
  <c r="O792" i="1" s="1"/>
  <c r="N817" i="1"/>
  <c r="O817" i="1" s="1"/>
  <c r="N811" i="1"/>
  <c r="O811" i="1" s="1"/>
  <c r="N837" i="1"/>
  <c r="O837" i="1" s="1"/>
  <c r="N403" i="1"/>
  <c r="O403" i="1" s="1"/>
  <c r="N289" i="1"/>
  <c r="O289" i="1" s="1"/>
  <c r="N33" i="1"/>
  <c r="O33" i="1" s="1"/>
  <c r="N397" i="1"/>
  <c r="O397" i="1" s="1"/>
  <c r="N317" i="1"/>
  <c r="O317" i="1" s="1"/>
  <c r="N758" i="1"/>
  <c r="O758" i="1" s="1"/>
  <c r="N759" i="1"/>
  <c r="O759" i="1" s="1"/>
  <c r="N990" i="1"/>
  <c r="O990" i="1" s="1"/>
  <c r="Q990" i="1" s="1"/>
  <c r="N108" i="1"/>
  <c r="O108" i="1" s="1"/>
  <c r="N242" i="1"/>
  <c r="O242" i="1" s="1"/>
  <c r="N498" i="1"/>
  <c r="O498" i="1" s="1"/>
  <c r="N247" i="1"/>
  <c r="O247" i="1" s="1"/>
  <c r="N503" i="1"/>
  <c r="O503" i="1" s="1"/>
  <c r="N252" i="1"/>
  <c r="O252" i="1" s="1"/>
  <c r="N253" i="1"/>
  <c r="O253" i="1" s="1"/>
  <c r="N802" i="1"/>
  <c r="O802" i="1" s="1"/>
  <c r="N803" i="1"/>
  <c r="O803" i="1" s="1"/>
  <c r="N804" i="1"/>
  <c r="O804" i="1" s="1"/>
  <c r="N805" i="1"/>
  <c r="O805" i="1" s="1"/>
  <c r="N233" i="1"/>
  <c r="O233" i="1" s="1"/>
  <c r="N234" i="1"/>
  <c r="O234" i="1" s="1"/>
  <c r="N310" i="1"/>
  <c r="O310" i="1" s="1"/>
  <c r="N682" i="1"/>
  <c r="O682" i="1" s="1"/>
  <c r="N683" i="1"/>
  <c r="O683" i="1" s="1"/>
  <c r="N315" i="1"/>
  <c r="O315" i="1" s="1"/>
  <c r="N702" i="1"/>
  <c r="O702" i="1" s="1"/>
  <c r="N344" i="1"/>
  <c r="O344" i="1" s="1"/>
  <c r="N345" i="1"/>
  <c r="O345" i="1" s="1"/>
  <c r="N551" i="1"/>
  <c r="O551" i="1" s="1"/>
  <c r="N825" i="1"/>
  <c r="O825" i="1" s="1"/>
  <c r="N826" i="1"/>
  <c r="O826" i="1" s="1"/>
  <c r="N139" i="1"/>
  <c r="O139" i="1" s="1"/>
  <c r="N52" i="1"/>
  <c r="O52" i="1" s="1"/>
  <c r="N399" i="1"/>
  <c r="O399" i="1" s="1"/>
  <c r="N400" i="1"/>
  <c r="O400" i="1" s="1"/>
  <c r="N905" i="1"/>
  <c r="O905" i="1" s="1"/>
  <c r="N557" i="1"/>
  <c r="O557" i="1" s="1"/>
  <c r="N620" i="1"/>
  <c r="O620" i="1" s="1"/>
  <c r="N621" i="1"/>
  <c r="O621" i="1" s="1"/>
  <c r="N240" i="1"/>
  <c r="O240" i="1" s="1"/>
  <c r="N241" i="1"/>
  <c r="O241" i="1" s="1"/>
  <c r="N640" i="1"/>
  <c r="O640" i="1" s="1"/>
  <c r="N641" i="1"/>
  <c r="O641" i="1" s="1"/>
  <c r="N393" i="1"/>
  <c r="O393" i="1" s="1"/>
  <c r="N350" i="1"/>
  <c r="O350" i="1" s="1"/>
  <c r="N351" i="1"/>
  <c r="O351" i="1" s="1"/>
  <c r="N767" i="1"/>
  <c r="O767" i="1" s="1"/>
  <c r="N419" i="1"/>
  <c r="O419" i="1" s="1"/>
  <c r="N165" i="1"/>
  <c r="O165" i="1" s="1"/>
  <c r="N164" i="1"/>
  <c r="O164" i="1" s="1"/>
  <c r="N479" i="1"/>
  <c r="O479" i="1" s="1"/>
  <c r="N478" i="1"/>
  <c r="O478" i="1" s="1"/>
  <c r="N481" i="1"/>
  <c r="O481" i="1" s="1"/>
  <c r="N211" i="1"/>
  <c r="O211" i="1" s="1"/>
  <c r="N774" i="1"/>
  <c r="O774" i="1" s="1"/>
  <c r="N775" i="1"/>
  <c r="O775" i="1" s="1"/>
  <c r="N433" i="1"/>
  <c r="O433" i="1" s="1"/>
  <c r="N149" i="1"/>
  <c r="O149" i="1" s="1"/>
  <c r="N867" i="1"/>
  <c r="O867" i="1" s="1"/>
  <c r="N866" i="1"/>
  <c r="O866" i="1" s="1"/>
  <c r="N343" i="1"/>
  <c r="O343" i="1" s="1"/>
  <c r="N681" i="1"/>
  <c r="O681" i="1" s="1"/>
  <c r="N411" i="1"/>
  <c r="O411" i="1" s="1"/>
  <c r="N412" i="1"/>
  <c r="O412" i="1" s="1"/>
  <c r="N927" i="1"/>
  <c r="O927" i="1" s="1"/>
  <c r="N928" i="1"/>
  <c r="O928" i="1" s="1"/>
  <c r="N284" i="1"/>
  <c r="O284" i="1" s="1"/>
  <c r="N914" i="1"/>
  <c r="O914" i="1" s="1"/>
  <c r="N105" i="1"/>
  <c r="O105" i="1" s="1"/>
  <c r="N226" i="1"/>
  <c r="O226" i="1" s="1"/>
  <c r="N706" i="1"/>
  <c r="O706" i="1" s="1"/>
  <c r="N707" i="1"/>
  <c r="O707" i="1" s="1"/>
  <c r="N618" i="1"/>
  <c r="O618" i="1" s="1"/>
  <c r="N324" i="1"/>
  <c r="O324" i="1" s="1"/>
  <c r="N138" i="1"/>
  <c r="O138" i="1" s="1"/>
  <c r="N176" i="1"/>
  <c r="O176" i="1" s="1"/>
  <c r="N75" i="1"/>
  <c r="O75" i="1" s="1"/>
  <c r="N440" i="1"/>
  <c r="O440" i="1" s="1"/>
  <c r="N441" i="1"/>
  <c r="O441" i="1" s="1"/>
  <c r="N311" i="1"/>
  <c r="O311" i="1" s="1"/>
  <c r="N553" i="1"/>
  <c r="O553" i="1" s="1"/>
  <c r="N938" i="1"/>
  <c r="O938" i="1" s="1"/>
  <c r="N939" i="1"/>
  <c r="O939" i="1" s="1"/>
  <c r="N958" i="1"/>
  <c r="O958" i="1" s="1"/>
  <c r="N799" i="1"/>
  <c r="O799" i="1" s="1"/>
  <c r="N800" i="1"/>
  <c r="O800" i="1" s="1"/>
  <c r="N982" i="1"/>
  <c r="O982" i="1" s="1"/>
  <c r="Q982" i="1" s="1"/>
  <c r="N120" i="1"/>
  <c r="O120" i="1" s="1"/>
  <c r="N813" i="1"/>
  <c r="O813" i="1" s="1"/>
  <c r="N462" i="1"/>
  <c r="O462" i="1" s="1"/>
  <c r="N463" i="1"/>
  <c r="O463" i="1" s="1"/>
  <c r="N530" i="1"/>
  <c r="O530" i="1" s="1"/>
  <c r="N43" i="1"/>
  <c r="O43" i="1" s="1"/>
  <c r="N273" i="1"/>
  <c r="O273" i="1" s="1"/>
  <c r="N133" i="1"/>
  <c r="O133" i="1" s="1"/>
  <c r="N725" i="1"/>
  <c r="O725" i="1" s="1"/>
  <c r="N724" i="1"/>
  <c r="O724" i="1" s="1"/>
  <c r="N221" i="1"/>
  <c r="O221" i="1" s="1"/>
  <c r="N429" i="1"/>
  <c r="O429" i="1" s="1"/>
  <c r="N998" i="1"/>
  <c r="O998" i="1" s="1"/>
  <c r="Q998" i="1" s="1"/>
  <c r="N999" i="1"/>
  <c r="O999" i="1" s="1"/>
  <c r="Q999" i="1" s="1"/>
  <c r="N71" i="1"/>
  <c r="O71" i="1" s="1"/>
  <c r="N287" i="1"/>
  <c r="O287" i="1" s="1"/>
  <c r="N286" i="1"/>
  <c r="O286" i="1" s="1"/>
  <c r="N313" i="1"/>
  <c r="O313" i="1" s="1"/>
  <c r="N312" i="1"/>
  <c r="O312" i="1" s="1"/>
  <c r="N67" i="1"/>
  <c r="O67" i="1" s="1"/>
  <c r="N68" i="1"/>
  <c r="O68" i="1" s="1"/>
  <c r="N381" i="1"/>
  <c r="O381" i="1" s="1"/>
  <c r="N651" i="1"/>
  <c r="O651" i="1" s="1"/>
  <c r="N650" i="1"/>
  <c r="O650" i="1" s="1"/>
  <c r="N544" i="1"/>
  <c r="O544" i="1" s="1"/>
  <c r="N543" i="1"/>
  <c r="O543" i="1" s="1"/>
  <c r="N277" i="1"/>
  <c r="O277" i="1" s="1"/>
  <c r="N1015" i="1"/>
  <c r="O1015" i="1" s="1"/>
  <c r="Q1015" i="1" s="1"/>
  <c r="N1014" i="1"/>
  <c r="O1014" i="1" s="1"/>
  <c r="Q1014" i="1" s="1"/>
  <c r="N144" i="1"/>
  <c r="O144" i="1" s="1"/>
  <c r="N143" i="1"/>
  <c r="O143" i="1" s="1"/>
  <c r="N94" i="1"/>
  <c r="O94" i="1" s="1"/>
  <c r="N61" i="1"/>
  <c r="O61" i="1" s="1"/>
  <c r="N337" i="1"/>
  <c r="O337" i="1" s="1"/>
  <c r="N935" i="1"/>
  <c r="O935" i="1" s="1"/>
  <c r="N934" i="1"/>
  <c r="O934" i="1" s="1"/>
  <c r="N259" i="1"/>
  <c r="O259" i="1" s="1"/>
  <c r="N853" i="1"/>
  <c r="O853" i="1" s="1"/>
  <c r="N852" i="1"/>
  <c r="O852" i="1" s="1"/>
  <c r="N146" i="1"/>
  <c r="O146" i="1" s="1"/>
  <c r="N402" i="1"/>
  <c r="O402" i="1" s="1"/>
  <c r="N151" i="1"/>
  <c r="O151" i="1" s="1"/>
  <c r="N407" i="1"/>
  <c r="O407" i="1" s="1"/>
  <c r="N128" i="1"/>
  <c r="O128" i="1" s="1"/>
  <c r="N468" i="1"/>
  <c r="O468" i="1" s="1"/>
  <c r="N912" i="1"/>
  <c r="O912" i="1" s="1"/>
  <c r="N911" i="1"/>
  <c r="O911" i="1" s="1"/>
  <c r="N937" i="1"/>
  <c r="O937" i="1" s="1"/>
  <c r="N214" i="1"/>
  <c r="O214" i="1" s="1"/>
  <c r="N470" i="1"/>
  <c r="O470" i="1" s="1"/>
  <c r="N220" i="1"/>
  <c r="O220" i="1" s="1"/>
  <c r="N219" i="1"/>
  <c r="O219" i="1" s="1"/>
  <c r="N476" i="1"/>
  <c r="O476" i="1" s="1"/>
  <c r="N475" i="1"/>
  <c r="O475" i="1" s="1"/>
  <c r="N216" i="1"/>
  <c r="O216" i="1" s="1"/>
  <c r="N643" i="1"/>
  <c r="O643" i="1" s="1"/>
  <c r="N642" i="1"/>
  <c r="O642" i="1" s="1"/>
  <c r="N693" i="1"/>
  <c r="O693" i="1" s="1"/>
  <c r="N692" i="1"/>
  <c r="O692" i="1" s="1"/>
  <c r="N189" i="1"/>
  <c r="O189" i="1" s="1"/>
  <c r="N190" i="1"/>
  <c r="O190" i="1" s="1"/>
  <c r="N229" i="1"/>
  <c r="O229" i="1" s="1"/>
  <c r="N523" i="1"/>
  <c r="O523" i="1" s="1"/>
  <c r="N522" i="1"/>
  <c r="O522" i="1" s="1"/>
  <c r="N931" i="1"/>
  <c r="O931" i="1" s="1"/>
  <c r="N930" i="1"/>
  <c r="O930" i="1" s="1"/>
  <c r="N680" i="1"/>
  <c r="O680" i="1" s="1"/>
  <c r="N727" i="1"/>
  <c r="O727" i="1" s="1"/>
  <c r="N728" i="1"/>
  <c r="O728" i="1" s="1"/>
  <c r="N754" i="1"/>
  <c r="O754" i="1" s="1"/>
  <c r="N753" i="1"/>
  <c r="O753" i="1" s="1"/>
  <c r="N747" i="1"/>
  <c r="O747" i="1" s="1"/>
  <c r="N773" i="1"/>
  <c r="O773" i="1" s="1"/>
  <c r="N25" i="1"/>
  <c r="O25" i="1" s="1"/>
  <c r="N56" i="1"/>
  <c r="O56" i="1" s="1"/>
  <c r="N55" i="1"/>
  <c r="O55" i="1" s="1"/>
  <c r="N34" i="1"/>
  <c r="O34" i="1" s="1"/>
  <c r="N84" i="1"/>
  <c r="O84" i="1" s="1"/>
  <c r="N83" i="1"/>
  <c r="O83" i="1" s="1"/>
  <c r="N319" i="1"/>
  <c r="O319" i="1" s="1"/>
  <c r="N318" i="1"/>
  <c r="O318" i="1" s="1"/>
  <c r="N356" i="1"/>
  <c r="O356" i="1" s="1"/>
  <c r="N357" i="1"/>
  <c r="O357" i="1" s="1"/>
  <c r="N218" i="1"/>
  <c r="O218" i="1" s="1"/>
  <c r="N217" i="1"/>
  <c r="O217" i="1" s="1"/>
  <c r="N290" i="1"/>
  <c r="O290" i="1" s="1"/>
  <c r="N603" i="1"/>
  <c r="O603" i="1" s="1"/>
  <c r="N602" i="1"/>
  <c r="O602" i="1" s="1"/>
  <c r="N295" i="1"/>
  <c r="O295" i="1" s="1"/>
  <c r="N622" i="1"/>
  <c r="O622" i="1" s="1"/>
  <c r="N316" i="1"/>
  <c r="O316" i="1" s="1"/>
  <c r="N527" i="1"/>
  <c r="O527" i="1" s="1"/>
  <c r="N997" i="1"/>
  <c r="O997" i="1" s="1"/>
  <c r="Q997" i="1" s="1"/>
  <c r="N996" i="1"/>
  <c r="O996" i="1" s="1"/>
  <c r="Q996" i="1" s="1"/>
  <c r="N490" i="1"/>
  <c r="O490" i="1" s="1"/>
  <c r="N489" i="1"/>
  <c r="O489" i="1" s="1"/>
  <c r="N358" i="1"/>
  <c r="O358" i="1" s="1"/>
  <c r="N874" i="1"/>
  <c r="O874" i="1" s="1"/>
  <c r="N363" i="1"/>
  <c r="O363" i="1" s="1"/>
  <c r="N364" i="1"/>
  <c r="O364" i="1" s="1"/>
  <c r="N894" i="1"/>
  <c r="O894" i="1" s="1"/>
  <c r="N408" i="1"/>
  <c r="O408" i="1" s="1"/>
  <c r="N736" i="1"/>
  <c r="O736" i="1" s="1"/>
  <c r="N735" i="1"/>
  <c r="O735" i="1" s="1"/>
  <c r="N405" i="1"/>
  <c r="O405" i="1" s="1"/>
  <c r="N450" i="1"/>
  <c r="O450" i="1" s="1"/>
  <c r="N449" i="1"/>
  <c r="O449" i="1" s="1"/>
  <c r="N378" i="1"/>
  <c r="O378" i="1" s="1"/>
  <c r="N377" i="1"/>
  <c r="O377" i="1" s="1"/>
  <c r="N782" i="1"/>
  <c r="O782" i="1" s="1"/>
  <c r="N723" i="1"/>
  <c r="O723" i="1" s="1"/>
  <c r="N750" i="1"/>
  <c r="O750" i="1" s="1"/>
  <c r="N749" i="1"/>
  <c r="O749" i="1" s="1"/>
  <c r="N812" i="1"/>
  <c r="O812" i="1" s="1"/>
  <c r="N432" i="1"/>
  <c r="O432" i="1" s="1"/>
  <c r="N833" i="1"/>
  <c r="O833" i="1" s="1"/>
  <c r="N832" i="1"/>
  <c r="O832" i="1" s="1"/>
  <c r="N28" i="1"/>
  <c r="O28" i="1" s="1"/>
  <c r="N665" i="1"/>
  <c r="O665" i="1" s="1"/>
  <c r="N30" i="1"/>
  <c r="O30" i="1" s="1"/>
  <c r="N454" i="1"/>
  <c r="O454" i="1" s="1"/>
  <c r="N453" i="1"/>
  <c r="O453" i="1" s="1"/>
  <c r="N161" i="1"/>
  <c r="O161" i="1" s="1"/>
  <c r="N373" i="1"/>
  <c r="O373" i="1" s="1"/>
  <c r="N971" i="1"/>
  <c r="O971" i="1" s="1"/>
  <c r="Q971" i="1" s="1"/>
  <c r="N970" i="1"/>
  <c r="O970" i="1" s="1"/>
  <c r="Q970" i="1" s="1"/>
  <c r="N831" i="1"/>
  <c r="O831" i="1" s="1"/>
  <c r="N567" i="1"/>
  <c r="O567" i="1" s="1"/>
  <c r="N566" i="1"/>
  <c r="O566" i="1" s="1"/>
  <c r="N370" i="1"/>
  <c r="O370" i="1" s="1"/>
  <c r="N923" i="1"/>
  <c r="O923" i="1" s="1"/>
  <c r="N922" i="1"/>
  <c r="O922" i="1" s="1"/>
  <c r="N375" i="1"/>
  <c r="O375" i="1" s="1"/>
  <c r="N943" i="1"/>
  <c r="O943" i="1" s="1"/>
  <c r="N942" i="1"/>
  <c r="O942" i="1" s="1"/>
  <c r="N425" i="1"/>
  <c r="O425" i="1" s="1"/>
  <c r="N424" i="1"/>
  <c r="O424" i="1" s="1"/>
  <c r="N783" i="1"/>
  <c r="O783" i="1" s="1"/>
  <c r="N784" i="1"/>
  <c r="O784" i="1" s="1"/>
  <c r="N809" i="1"/>
  <c r="O809" i="1" s="1"/>
  <c r="N182" i="1"/>
  <c r="O182" i="1" s="1"/>
  <c r="N438" i="1"/>
  <c r="O438" i="1" s="1"/>
  <c r="N188" i="1"/>
  <c r="O188" i="1" s="1"/>
  <c r="N187" i="1"/>
  <c r="O187" i="1" s="1"/>
  <c r="N444" i="1"/>
  <c r="O444" i="1" s="1"/>
  <c r="N443" i="1"/>
  <c r="O443" i="1" s="1"/>
  <c r="N172" i="1"/>
  <c r="O172" i="1" s="1"/>
  <c r="N516" i="1"/>
  <c r="O516" i="1" s="1"/>
  <c r="N565" i="1"/>
  <c r="O565" i="1" s="1"/>
  <c r="N564" i="1"/>
  <c r="O564" i="1" s="1"/>
  <c r="N170" i="1"/>
  <c r="O170" i="1" s="1"/>
  <c r="N169" i="1"/>
  <c r="O169" i="1" s="1"/>
  <c r="N96" i="1"/>
  <c r="O96" i="1" s="1"/>
  <c r="N95" i="1"/>
  <c r="O95" i="1" s="1"/>
  <c r="N395" i="1"/>
  <c r="O395" i="1" s="1"/>
  <c r="N394" i="1"/>
  <c r="O394" i="1" s="1"/>
  <c r="N456" i="1"/>
  <c r="O456" i="1" s="1"/>
  <c r="N552" i="1"/>
  <c r="O552" i="1" s="1"/>
  <c r="N600" i="1"/>
  <c r="O600" i="1" s="1"/>
  <c r="N599" i="1"/>
  <c r="O599" i="1" s="1"/>
  <c r="N625" i="1"/>
  <c r="O625" i="1" s="1"/>
  <c r="N619" i="1"/>
  <c r="O619" i="1" s="1"/>
  <c r="N645" i="1"/>
  <c r="O645" i="1" s="1"/>
  <c r="N467" i="1"/>
  <c r="O467" i="1" s="1"/>
  <c r="N396" i="1"/>
  <c r="O396" i="1" s="1"/>
  <c r="N906" i="1"/>
  <c r="O906" i="1" s="1"/>
  <c r="N907" i="1"/>
  <c r="O907" i="1" s="1"/>
  <c r="N40" i="1"/>
  <c r="O40" i="1" s="1"/>
  <c r="N41" i="1"/>
  <c r="O41" i="1" s="1"/>
  <c r="N174" i="1"/>
  <c r="O174" i="1" s="1"/>
  <c r="N175" i="1"/>
  <c r="O175" i="1" s="1"/>
  <c r="N136" i="1"/>
  <c r="O136" i="1" s="1"/>
  <c r="N135" i="1"/>
  <c r="O135" i="1" s="1"/>
  <c r="N72" i="1"/>
  <c r="O72" i="1" s="1"/>
  <c r="N73" i="1"/>
  <c r="O73" i="1" s="1"/>
  <c r="N353" i="1"/>
  <c r="O353" i="1" s="1"/>
  <c r="N606" i="1"/>
  <c r="O606" i="1" s="1"/>
  <c r="N607" i="1"/>
  <c r="O607" i="1" s="1"/>
  <c r="N333" i="1"/>
  <c r="O333" i="1" s="1"/>
  <c r="N332" i="1"/>
  <c r="O332" i="1" s="1"/>
  <c r="N461" i="1"/>
  <c r="O461" i="1" s="1"/>
  <c r="N510" i="1"/>
  <c r="O510" i="1" s="1"/>
  <c r="N511" i="1"/>
  <c r="O511" i="1" s="1"/>
  <c r="N794" i="1"/>
  <c r="O794" i="1" s="1"/>
  <c r="N795" i="1"/>
  <c r="O795" i="1" s="1"/>
  <c r="N656" i="1"/>
  <c r="O656" i="1" s="1"/>
  <c r="N655" i="1"/>
  <c r="O655" i="1" s="1"/>
  <c r="N155" i="1"/>
  <c r="O155" i="1" s="1"/>
  <c r="N156" i="1"/>
  <c r="O156" i="1" s="1"/>
  <c r="N64" i="1"/>
  <c r="O64" i="1" s="1"/>
  <c r="N941" i="1"/>
  <c r="O941" i="1" s="1"/>
  <c r="N209" i="1"/>
  <c r="O209" i="1" s="1"/>
  <c r="N329" i="1"/>
  <c r="O329" i="1" s="1"/>
  <c r="N482" i="1"/>
  <c r="O482" i="1" s="1"/>
  <c r="N232" i="1"/>
  <c r="O232" i="1" s="1"/>
  <c r="N294" i="1"/>
  <c r="O294" i="1" s="1"/>
  <c r="N531" i="1"/>
  <c r="O531" i="1" s="1"/>
  <c r="N336" i="1"/>
  <c r="O336" i="1" s="1"/>
  <c r="N335" i="1"/>
  <c r="O335" i="1" s="1"/>
  <c r="N556" i="1"/>
  <c r="O556" i="1" s="1"/>
  <c r="N460" i="1"/>
  <c r="O460" i="1" s="1"/>
  <c r="N382" i="1"/>
  <c r="O382" i="1" s="1"/>
  <c r="N383" i="1"/>
  <c r="O383" i="1" s="1"/>
  <c r="N686" i="1"/>
  <c r="O686" i="1" s="1"/>
  <c r="N687" i="1"/>
  <c r="O687" i="1" s="1"/>
  <c r="N630" i="1"/>
  <c r="O630" i="1" s="1"/>
  <c r="N631" i="1"/>
  <c r="O631" i="1" s="1"/>
  <c r="N379" i="1"/>
  <c r="O379" i="1" s="1"/>
  <c r="N428" i="1"/>
  <c r="O428" i="1" s="1"/>
  <c r="N29" i="1"/>
  <c r="O29" i="1" s="1"/>
  <c r="N951" i="1"/>
  <c r="O951" i="1" s="1"/>
  <c r="N950" i="1"/>
  <c r="O950" i="1" s="1"/>
  <c r="N787" i="1"/>
  <c r="O787" i="1" s="1"/>
  <c r="N876" i="1"/>
  <c r="O876" i="1" s="1"/>
  <c r="N877" i="1"/>
  <c r="O877" i="1" s="1"/>
  <c r="N496" i="1"/>
  <c r="O496" i="1" s="1"/>
  <c r="N542" i="1"/>
  <c r="O542" i="1" s="1"/>
  <c r="N703" i="1"/>
  <c r="O703" i="1" s="1"/>
  <c r="N704" i="1"/>
  <c r="O704" i="1" s="1"/>
  <c r="N793" i="1"/>
  <c r="O793" i="1" s="1"/>
  <c r="N140" i="1"/>
  <c r="O140" i="1" s="1"/>
  <c r="N504" i="1"/>
  <c r="O504" i="1" s="1"/>
  <c r="N505" i="1"/>
  <c r="O505" i="1" s="1"/>
  <c r="N227" i="1"/>
  <c r="O227" i="1" s="1"/>
  <c r="N500" i="1"/>
  <c r="O500" i="1" s="1"/>
  <c r="N499" i="1"/>
  <c r="O499" i="1" s="1"/>
  <c r="N173" i="1"/>
  <c r="O173" i="1" s="1"/>
  <c r="N521" i="1"/>
  <c r="O521" i="1" s="1"/>
  <c r="N116" i="1"/>
  <c r="O116" i="1" s="1"/>
  <c r="N115" i="1"/>
  <c r="O115" i="1" s="1"/>
  <c r="N518" i="1"/>
  <c r="O518" i="1" s="1"/>
  <c r="N517" i="1"/>
  <c r="O517" i="1" s="1"/>
  <c r="N334" i="1"/>
  <c r="O334" i="1" s="1"/>
  <c r="N127" i="1"/>
  <c r="O127" i="1" s="1"/>
  <c r="N82" i="1"/>
  <c r="O82" i="1" s="1"/>
  <c r="N1026" i="1"/>
  <c r="O1026" i="1" s="1"/>
  <c r="Q1026" i="1" s="1"/>
  <c r="N1027" i="1"/>
  <c r="O1027" i="1" s="1"/>
  <c r="Q1027" i="1" s="1"/>
  <c r="N537" i="1"/>
  <c r="O537" i="1" s="1"/>
  <c r="N401" i="1"/>
  <c r="O401" i="1" s="1"/>
  <c r="N121" i="1"/>
  <c r="O121" i="1" s="1"/>
  <c r="N122" i="1"/>
  <c r="O122" i="1" s="1"/>
  <c r="N210" i="1"/>
  <c r="O210" i="1" s="1"/>
  <c r="N466" i="1"/>
  <c r="O466" i="1" s="1"/>
  <c r="N215" i="1"/>
  <c r="O215" i="1" s="1"/>
  <c r="N212" i="1"/>
  <c r="O212" i="1" s="1"/>
  <c r="N627" i="1"/>
  <c r="O627" i="1" s="1"/>
  <c r="N626" i="1"/>
  <c r="O626" i="1" s="1"/>
  <c r="N676" i="1"/>
  <c r="O676" i="1" s="1"/>
  <c r="N677" i="1"/>
  <c r="O677" i="1" s="1"/>
  <c r="N49" i="1"/>
  <c r="O49" i="1" s="1"/>
  <c r="N48" i="1"/>
  <c r="O48" i="1" s="1"/>
  <c r="N278" i="1"/>
  <c r="O278" i="1" s="1"/>
  <c r="N554" i="1"/>
  <c r="O554" i="1" s="1"/>
  <c r="N283" i="1"/>
  <c r="O283" i="1" s="1"/>
  <c r="N574" i="1"/>
  <c r="O574" i="1" s="1"/>
  <c r="N300" i="1"/>
  <c r="O300" i="1" s="1"/>
  <c r="N994" i="1"/>
  <c r="O994" i="1" s="1"/>
  <c r="Q994" i="1" s="1"/>
  <c r="N995" i="1"/>
  <c r="O995" i="1" s="1"/>
  <c r="Q995" i="1" s="1"/>
  <c r="N569" i="1"/>
  <c r="O569" i="1" s="1"/>
  <c r="N570" i="1"/>
  <c r="O570" i="1" s="1"/>
  <c r="N70" i="1"/>
  <c r="O70" i="1" s="1"/>
  <c r="N85" i="1"/>
  <c r="O85" i="1" s="1"/>
  <c r="N271" i="1"/>
  <c r="O271" i="1" s="1"/>
  <c r="N272" i="1"/>
  <c r="O272" i="1" s="1"/>
  <c r="N900" i="1"/>
  <c r="O900" i="1" s="1"/>
  <c r="N936" i="1"/>
  <c r="O936" i="1" s="1"/>
  <c r="N983" i="1"/>
  <c r="O983" i="1" s="1"/>
  <c r="N984" i="1"/>
  <c r="O984" i="1" s="1"/>
  <c r="Q984" i="1" s="1"/>
  <c r="N1009" i="1"/>
  <c r="O1009" i="1" s="1"/>
  <c r="Q1009" i="1" s="1"/>
  <c r="N1010" i="1"/>
  <c r="O1010" i="1" s="1"/>
  <c r="Q1010" i="1" s="1"/>
  <c r="N1003" i="1"/>
  <c r="O1003" i="1" s="1"/>
  <c r="N661" i="1"/>
  <c r="O661" i="1" s="1"/>
  <c r="N660" i="1"/>
  <c r="O660" i="1" s="1"/>
  <c r="N647" i="1"/>
  <c r="O647" i="1" s="1"/>
  <c r="N646" i="1"/>
  <c r="O646" i="1" s="1"/>
  <c r="N245" i="1"/>
  <c r="O245" i="1" s="1"/>
  <c r="N123" i="1"/>
  <c r="O123" i="1" s="1"/>
  <c r="N262" i="1"/>
  <c r="O262" i="1" s="1"/>
  <c r="N261" i="1"/>
  <c r="O261" i="1" s="1"/>
  <c r="N715" i="1"/>
  <c r="O715" i="1" s="1"/>
  <c r="N714" i="1"/>
  <c r="O714" i="1" s="1"/>
  <c r="N575" i="1"/>
  <c r="O575" i="1" s="1"/>
  <c r="N474" i="1"/>
  <c r="O474" i="1" s="1"/>
  <c r="N473" i="1"/>
  <c r="O473" i="1" s="1"/>
  <c r="N354" i="1"/>
  <c r="O354" i="1" s="1"/>
  <c r="N858" i="1"/>
  <c r="O858" i="1" s="1"/>
  <c r="N859" i="1"/>
  <c r="O859" i="1" s="1"/>
  <c r="N359" i="1"/>
  <c r="O359" i="1" s="1"/>
  <c r="N360" i="1"/>
  <c r="O360" i="1" s="1"/>
  <c r="N878" i="1"/>
  <c r="O878" i="1" s="1"/>
  <c r="N404" i="1"/>
  <c r="O404" i="1" s="1"/>
  <c r="N720" i="1"/>
  <c r="O720" i="1" s="1"/>
  <c r="N719" i="1"/>
  <c r="O719" i="1" s="1"/>
  <c r="N745" i="1"/>
  <c r="O745" i="1" s="1"/>
  <c r="N746" i="1"/>
  <c r="O746" i="1" s="1"/>
  <c r="N166" i="1"/>
  <c r="O166" i="1" s="1"/>
  <c r="N422" i="1"/>
  <c r="O422" i="1" s="1"/>
  <c r="N171" i="1"/>
  <c r="O171" i="1" s="1"/>
  <c r="N427" i="1"/>
  <c r="O427" i="1" s="1"/>
  <c r="N152" i="1"/>
  <c r="O152" i="1" s="1"/>
  <c r="N492" i="1"/>
  <c r="O492" i="1" s="1"/>
  <c r="N493" i="1"/>
  <c r="O493" i="1" s="1"/>
  <c r="N992" i="1"/>
  <c r="O992" i="1" s="1"/>
  <c r="N991" i="1"/>
  <c r="O991" i="1" s="1"/>
  <c r="Q991" i="1" s="1"/>
  <c r="N80" i="1"/>
  <c r="O80" i="1" s="1"/>
  <c r="N47" i="1"/>
  <c r="O47" i="1" s="1"/>
  <c r="N330" i="1"/>
  <c r="O330" i="1" s="1"/>
  <c r="N331" i="1"/>
  <c r="O331" i="1" s="1"/>
  <c r="N372" i="1"/>
  <c r="O372" i="1" s="1"/>
  <c r="N979" i="1"/>
  <c r="O979" i="1" s="1"/>
  <c r="Q979" i="1" s="1"/>
  <c r="N1006" i="1"/>
  <c r="O1006" i="1" s="1"/>
  <c r="Q1006" i="1" s="1"/>
  <c r="N1005" i="1"/>
  <c r="O1005" i="1" s="1"/>
  <c r="Q1005" i="1" s="1"/>
  <c r="N562" i="1"/>
  <c r="O562" i="1" s="1"/>
  <c r="N561" i="1"/>
  <c r="O561" i="1" s="1"/>
  <c r="N555" i="1"/>
  <c r="O555" i="1" s="1"/>
  <c r="N581" i="1"/>
  <c r="O581" i="1" s="1"/>
  <c r="N398" i="1"/>
  <c r="O398" i="1" s="1"/>
  <c r="N26" i="1"/>
  <c r="O26" i="1" s="1"/>
  <c r="N225" i="1"/>
  <c r="O225" i="1" s="1"/>
  <c r="N265" i="1"/>
  <c r="O265" i="1" s="1"/>
  <c r="N497" i="1"/>
  <c r="O497" i="1" s="1"/>
  <c r="N903" i="1"/>
  <c r="O903" i="1" s="1"/>
  <c r="N902" i="1"/>
  <c r="O902" i="1" s="1"/>
  <c r="N387" i="1"/>
  <c r="O387" i="1" s="1"/>
  <c r="N857" i="1"/>
  <c r="O857" i="1" s="1"/>
  <c r="N178" i="1"/>
  <c r="O178" i="1" s="1"/>
  <c r="N434" i="1"/>
  <c r="O434" i="1" s="1"/>
  <c r="N183" i="1"/>
  <c r="O183" i="1" s="1"/>
  <c r="N184" i="1"/>
  <c r="O184" i="1" s="1"/>
  <c r="N439" i="1"/>
  <c r="O439" i="1" s="1"/>
  <c r="N168" i="1"/>
  <c r="O168" i="1" s="1"/>
  <c r="N508" i="1"/>
  <c r="O508" i="1" s="1"/>
  <c r="N549" i="1"/>
  <c r="O549" i="1" s="1"/>
  <c r="N548" i="1"/>
  <c r="O548" i="1" s="1"/>
  <c r="N469" i="1"/>
  <c r="O469" i="1" s="1"/>
  <c r="N246" i="1"/>
  <c r="O246" i="1" s="1"/>
  <c r="N502" i="1"/>
  <c r="O502" i="1" s="1"/>
  <c r="N251" i="1"/>
  <c r="O251" i="1" s="1"/>
  <c r="N507" i="1"/>
  <c r="O507" i="1" s="1"/>
  <c r="N260" i="1"/>
  <c r="O260" i="1" s="1"/>
  <c r="N818" i="1"/>
  <c r="O818" i="1" s="1"/>
  <c r="N819" i="1"/>
  <c r="O819" i="1" s="1"/>
  <c r="N820" i="1"/>
  <c r="O820" i="1" s="1"/>
  <c r="N821" i="1"/>
  <c r="O821" i="1" s="1"/>
  <c r="N582" i="1"/>
  <c r="O582" i="1" s="1"/>
  <c r="N583" i="1"/>
  <c r="O583" i="1" s="1"/>
  <c r="N485" i="1"/>
  <c r="O485" i="1" s="1"/>
  <c r="N1018" i="1"/>
  <c r="O1018" i="1" s="1"/>
  <c r="Q1018" i="1" s="1"/>
  <c r="N1019" i="1"/>
  <c r="O1019" i="1" s="1"/>
  <c r="Q1019" i="1" s="1"/>
  <c r="N879" i="1"/>
  <c r="O879" i="1" s="1"/>
  <c r="N880" i="1"/>
  <c r="O880" i="1" s="1"/>
  <c r="N808" i="1"/>
  <c r="O808" i="1" s="1"/>
  <c r="N856" i="1"/>
  <c r="O856" i="1" s="1"/>
  <c r="N855" i="1"/>
  <c r="O855" i="1" s="1"/>
  <c r="N881" i="1"/>
  <c r="O881" i="1" s="1"/>
  <c r="N882" i="1"/>
  <c r="O882" i="1" s="1"/>
  <c r="N875" i="1"/>
  <c r="O875" i="1" s="1"/>
  <c r="N901" i="1"/>
  <c r="O901" i="1" s="1"/>
  <c r="N611" i="1"/>
  <c r="O611" i="1" s="1"/>
  <c r="N610" i="1"/>
  <c r="O610" i="1" s="1"/>
  <c r="Q1021" i="1"/>
  <c r="Q974" i="1"/>
  <c r="Q1022" i="1"/>
  <c r="Q1016" i="1"/>
  <c r="Q1007" i="1"/>
  <c r="Q978" i="1"/>
  <c r="Q1029" i="1"/>
  <c r="Q989" i="1"/>
  <c r="Q1011" i="1"/>
  <c r="Q1012" i="1"/>
  <c r="Q1008" i="1"/>
  <c r="Q987" i="1"/>
  <c r="Q988" i="1"/>
  <c r="Q967" i="1"/>
  <c r="Q973" i="1"/>
  <c r="Q968" i="1"/>
  <c r="Q1028" i="1"/>
  <c r="Q966" i="1"/>
  <c r="Q1020" i="1"/>
  <c r="Q1013" i="1"/>
  <c r="Q993" i="1"/>
  <c r="Q969" i="1"/>
  <c r="Q977" i="1"/>
  <c r="Q972" i="1"/>
  <c r="Q1017" i="1"/>
  <c r="O7" i="1"/>
  <c r="O13" i="1"/>
  <c r="Q451" i="1" l="1"/>
  <c r="Q273" i="1"/>
  <c r="Q537" i="1"/>
  <c r="Q96" i="1"/>
  <c r="Q837" i="1"/>
  <c r="Q639" i="1"/>
  <c r="Q99" i="1"/>
  <c r="Q882" i="1"/>
  <c r="Q808" i="1"/>
  <c r="Q496" i="1"/>
  <c r="Q867" i="1"/>
  <c r="Q826" i="1"/>
  <c r="Q202" i="1"/>
  <c r="Q880" i="1"/>
  <c r="Q144" i="1"/>
  <c r="Q596" i="1"/>
  <c r="Q815" i="1"/>
  <c r="Q559" i="1"/>
  <c r="Q777" i="1"/>
  <c r="Q696" i="1"/>
  <c r="Q780" i="1"/>
  <c r="Q892" i="1"/>
  <c r="Q447" i="1"/>
  <c r="Q954" i="1"/>
  <c r="Q796" i="1"/>
  <c r="Q391" i="1"/>
  <c r="Q726" i="1"/>
  <c r="Q250" i="1"/>
  <c r="Q929" i="1"/>
  <c r="Q822" i="1"/>
  <c r="Q885" i="1"/>
  <c r="Q572" i="1"/>
  <c r="Q755" i="1"/>
  <c r="Q669" i="1"/>
  <c r="Q872" i="1"/>
  <c r="Q605" i="1"/>
  <c r="Q760" i="1"/>
  <c r="Q913" i="1"/>
  <c r="Q327" i="1"/>
  <c r="Q841" i="1"/>
  <c r="Q131" i="1"/>
  <c r="Q801" i="1"/>
  <c r="Q849" i="1"/>
  <c r="Q890" i="1"/>
  <c r="Q513" i="1"/>
  <c r="Q535" i="1"/>
  <c r="Q898" i="1"/>
  <c r="Q320" i="1"/>
  <c r="Q737" i="1"/>
  <c r="Q186" i="1"/>
  <c r="Q578" i="1"/>
  <c r="Q38" i="1"/>
  <c r="Q526" i="1"/>
  <c r="Q617" i="1"/>
  <c r="Q717" i="1"/>
  <c r="Q584" i="1"/>
  <c r="Q764" i="1"/>
  <c r="Q790" i="1"/>
  <c r="Q752" i="1"/>
  <c r="Q861" i="1"/>
  <c r="Q195" i="1"/>
  <c r="Q610" i="1"/>
  <c r="Q245" i="1"/>
  <c r="Q661" i="1"/>
  <c r="Q209" i="1"/>
  <c r="Q40" i="1"/>
  <c r="Q833" i="1"/>
  <c r="Q133" i="1"/>
  <c r="Q762" i="1"/>
  <c r="Q659" i="1"/>
  <c r="Q222" i="1"/>
  <c r="Q159" i="1"/>
  <c r="Q896" i="1"/>
  <c r="Q93" i="1"/>
  <c r="Q225" i="1"/>
  <c r="Q427" i="1"/>
  <c r="Q626" i="1"/>
  <c r="Q624" i="1"/>
  <c r="Q388" i="1"/>
  <c r="Q649" i="1"/>
  <c r="Q819" i="1"/>
  <c r="Q493" i="1"/>
  <c r="Q171" i="1"/>
  <c r="Q647" i="1"/>
  <c r="Q49" i="1"/>
  <c r="Q127" i="1"/>
  <c r="Q504" i="1"/>
  <c r="Q482" i="1"/>
  <c r="Q443" i="1"/>
  <c r="Q943" i="1"/>
  <c r="Q290" i="1"/>
  <c r="Q470" i="1"/>
  <c r="Q543" i="1"/>
  <c r="Q43" i="1"/>
  <c r="Q813" i="1"/>
  <c r="Q799" i="1"/>
  <c r="Q350" i="1"/>
  <c r="Q234" i="1"/>
  <c r="Q317" i="1"/>
  <c r="Q162" i="1"/>
  <c r="Q748" i="1"/>
  <c r="Q106" i="1"/>
  <c r="Q113" i="1"/>
  <c r="Q207" i="1"/>
  <c r="Q679" i="1"/>
  <c r="Q103" i="1"/>
  <c r="Q86" i="1"/>
  <c r="Q487" i="1"/>
  <c r="Q734" i="1"/>
  <c r="Q265" i="1"/>
  <c r="Q517" i="1"/>
  <c r="Q950" i="1"/>
  <c r="Q556" i="1"/>
  <c r="Q937" i="1"/>
  <c r="Q429" i="1"/>
  <c r="Q463" i="1"/>
  <c r="Q939" i="1"/>
  <c r="Q479" i="1"/>
  <c r="Q641" i="1"/>
  <c r="Q323" i="1"/>
  <c r="Q768" i="1"/>
  <c r="Q111" i="1"/>
  <c r="Q431" i="1"/>
  <c r="Q89" i="1"/>
  <c r="Q740" i="1"/>
  <c r="Q73" i="1"/>
  <c r="Q784" i="1"/>
  <c r="Q490" i="1"/>
  <c r="Q852" i="1"/>
  <c r="Q702" i="1"/>
  <c r="Q714" i="1"/>
  <c r="Q212" i="1"/>
  <c r="Q460" i="1"/>
  <c r="Q566" i="1"/>
  <c r="Q295" i="1"/>
  <c r="Q34" i="1"/>
  <c r="Q476" i="1"/>
  <c r="Q214" i="1"/>
  <c r="Q120" i="1"/>
  <c r="Q412" i="1"/>
  <c r="Q240" i="1"/>
  <c r="Q397" i="1"/>
  <c r="Q423" i="1"/>
  <c r="Q362" i="1"/>
  <c r="Q254" i="1"/>
  <c r="Q53" i="1"/>
  <c r="Q366" i="1"/>
  <c r="Q919" i="1"/>
  <c r="Q946" i="1"/>
  <c r="Q410" i="1"/>
  <c r="Q691" i="1"/>
  <c r="Q731" i="1"/>
  <c r="Q614" i="1"/>
  <c r="Q904" i="1"/>
  <c r="Q524" i="1"/>
  <c r="Q233" i="1"/>
  <c r="Q231" i="1"/>
  <c r="Q308" i="1"/>
  <c r="Q69" i="1"/>
  <c r="Q565" i="1"/>
  <c r="Q743" i="1"/>
  <c r="Q716" i="1"/>
  <c r="Q694" i="1"/>
  <c r="Q684" i="1"/>
  <c r="Q818" i="1"/>
  <c r="Q263" i="1"/>
  <c r="Q689" i="1"/>
  <c r="Q459" i="1"/>
  <c r="Q272" i="1"/>
  <c r="Q771" i="1"/>
  <c r="Q47" i="1"/>
  <c r="Q450" i="1"/>
  <c r="Q408" i="1"/>
  <c r="Q874" i="1"/>
  <c r="Q553" i="1"/>
  <c r="Q433" i="1"/>
  <c r="Q403" i="1"/>
  <c r="Q157" i="1"/>
  <c r="Q387" i="1"/>
  <c r="Q794" i="1"/>
  <c r="Q436" i="1"/>
  <c r="Q271" i="1"/>
  <c r="Q523" i="1"/>
  <c r="Q252" i="1"/>
  <c r="Q303" i="1"/>
  <c r="Q856" i="1"/>
  <c r="Q70" i="1"/>
  <c r="Q554" i="1"/>
  <c r="Q116" i="1"/>
  <c r="Q478" i="1"/>
  <c r="Q307" i="1"/>
  <c r="Q309" i="1"/>
  <c r="Q390" i="1"/>
  <c r="R25" i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T42" i="1" s="1"/>
  <c r="U42" i="1" s="1"/>
  <c r="Q192" i="1"/>
  <c r="Q846" i="1"/>
  <c r="Q480" i="1"/>
  <c r="Q940" i="1"/>
  <c r="Q886" i="1"/>
  <c r="Q865" i="1"/>
  <c r="Q534" i="1"/>
  <c r="Q855" i="1"/>
  <c r="Q548" i="1"/>
  <c r="Q393" i="1"/>
  <c r="Q687" i="1"/>
  <c r="Q792" i="1"/>
  <c r="Q677" i="1"/>
  <c r="Q336" i="1"/>
  <c r="Q539" i="1"/>
  <c r="Q540" i="1"/>
  <c r="Q585" i="1"/>
  <c r="Q314" i="1"/>
  <c r="Q608" i="1"/>
  <c r="Q54" i="1"/>
  <c r="Q607" i="1"/>
  <c r="Q552" i="1"/>
  <c r="Q438" i="1"/>
  <c r="Q749" i="1"/>
  <c r="Q356" i="1"/>
  <c r="Q61" i="1"/>
  <c r="Q65" i="1"/>
  <c r="Q530" i="1"/>
  <c r="Q283" i="1"/>
  <c r="Q223" i="1"/>
  <c r="Q352" i="1"/>
  <c r="Q664" i="1"/>
  <c r="Q634" i="1"/>
  <c r="Q965" i="1"/>
  <c r="Q644" i="1"/>
  <c r="Q262" i="1"/>
  <c r="Q329" i="1"/>
  <c r="Q914" i="1"/>
  <c r="Q472" i="1"/>
  <c r="Q606" i="1"/>
  <c r="Q575" i="1"/>
  <c r="Q355" i="1"/>
  <c r="Q763" i="1"/>
  <c r="Q964" i="1"/>
  <c r="Q699" i="1"/>
  <c r="Q925" i="1"/>
  <c r="Q255" i="1"/>
  <c r="Q580" i="1"/>
  <c r="Q635" i="1"/>
  <c r="Q573" i="1"/>
  <c r="Q944" i="1"/>
  <c r="Q627" i="1"/>
  <c r="Q709" i="1"/>
  <c r="Q454" i="1"/>
  <c r="Q74" i="1"/>
  <c r="Q685" i="1"/>
  <c r="Q153" i="1"/>
  <c r="Q87" i="1"/>
  <c r="Q509" i="1"/>
  <c r="Q807" i="1"/>
  <c r="Q870" i="1"/>
  <c r="Q908" i="1"/>
  <c r="Q200" i="1"/>
  <c r="Q636" i="1"/>
  <c r="Q392" i="1"/>
  <c r="Q563" i="1"/>
  <c r="Q863" i="1"/>
  <c r="Q579" i="1"/>
  <c r="Q160" i="1"/>
  <c r="Q313" i="1"/>
  <c r="Q910" i="1"/>
  <c r="Q783" i="1"/>
  <c r="Q377" i="1"/>
  <c r="Q229" i="1"/>
  <c r="Q151" i="1"/>
  <c r="Q703" i="1"/>
  <c r="Q955" i="1"/>
  <c r="Q506" i="1"/>
  <c r="Q298" i="1"/>
  <c r="Q305" i="1"/>
  <c r="Q576" i="1"/>
  <c r="Q285" i="1"/>
  <c r="Q461" i="1"/>
  <c r="Q72" i="1"/>
  <c r="Q85" i="1"/>
  <c r="Q90" i="1"/>
  <c r="Q339" i="1"/>
  <c r="Q292" i="1"/>
  <c r="Q590" i="1"/>
  <c r="Q905" i="1"/>
  <c r="Q637" i="1"/>
  <c r="Q920" i="1"/>
  <c r="Q256" i="1"/>
  <c r="Q824" i="1"/>
  <c r="Q154" i="1"/>
  <c r="Q835" i="1"/>
  <c r="Q191" i="1"/>
  <c r="Q909" i="1"/>
  <c r="Q683" i="1"/>
  <c r="Q802" i="1"/>
  <c r="Q44" i="1"/>
  <c r="Q932" i="1"/>
  <c r="Q494" i="1"/>
  <c r="Q301" i="1"/>
  <c r="Q765" i="1"/>
  <c r="Q761" i="1"/>
  <c r="Q719" i="1"/>
  <c r="Q845" i="1"/>
  <c r="Q864" i="1"/>
  <c r="Q304" i="1"/>
  <c r="Q217" i="1"/>
  <c r="Q642" i="1"/>
  <c r="Q724" i="1"/>
  <c r="Q957" i="1"/>
  <c r="Q328" i="1"/>
  <c r="Q787" i="1"/>
  <c r="Q64" i="1"/>
  <c r="Q858" i="1"/>
  <c r="Q789" i="1"/>
  <c r="Q952" i="1"/>
  <c r="Q700" i="1"/>
  <c r="Q568" i="1"/>
  <c r="Q949" i="1"/>
  <c r="Q442" i="1"/>
  <c r="Q203" i="1"/>
  <c r="Q247" i="1"/>
  <c r="Q532" i="1"/>
  <c r="Q778" i="1"/>
  <c r="Q122" i="1"/>
  <c r="Q398" i="1"/>
  <c r="Q816" i="1"/>
  <c r="Q348" i="1"/>
  <c r="Q868" i="1"/>
  <c r="Q375" i="1"/>
  <c r="Q453" i="1"/>
  <c r="Q468" i="1"/>
  <c r="Q354" i="1"/>
  <c r="Q471" i="1"/>
  <c r="Q654" i="1"/>
  <c r="Q66" i="1"/>
  <c r="Q906" i="1"/>
  <c r="Q415" i="1"/>
  <c r="Q520" i="1"/>
  <c r="Q663" i="1"/>
  <c r="Q139" i="1"/>
  <c r="Q341" i="1"/>
  <c r="Q228" i="1"/>
  <c r="Q597" i="1"/>
  <c r="Q452" i="1"/>
  <c r="Q853" i="1"/>
  <c r="Q948" i="1"/>
  <c r="Q900" i="1"/>
  <c r="Q550" i="1"/>
  <c r="Q560" i="1"/>
  <c r="Q718" i="1"/>
  <c r="Q844" i="1"/>
  <c r="Q68" i="1"/>
  <c r="Q625" i="1"/>
  <c r="Q370" i="1"/>
  <c r="Q28" i="1"/>
  <c r="Q286" i="1"/>
  <c r="Q371" i="1"/>
  <c r="Q705" i="1"/>
  <c r="Q549" i="1"/>
  <c r="Q29" i="1"/>
  <c r="Q510" i="1"/>
  <c r="Q174" i="1"/>
  <c r="Q757" i="1"/>
  <c r="Q924" i="1"/>
  <c r="Q180" i="1"/>
  <c r="Q235" i="1"/>
  <c r="Q296" i="1"/>
  <c r="Q25" i="1"/>
  <c r="Q827" i="1"/>
  <c r="Q589" i="1"/>
  <c r="Q237" i="1"/>
  <c r="Q652" i="1"/>
  <c r="Q266" i="1"/>
  <c r="Q708" i="1"/>
  <c r="Q653" i="1"/>
  <c r="Q91" i="1"/>
  <c r="Q299" i="1"/>
  <c r="Q529" i="1"/>
  <c r="Q196" i="1"/>
  <c r="Q869" i="1"/>
  <c r="Q564" i="1"/>
  <c r="Q899" i="1"/>
  <c r="Q791" i="1"/>
  <c r="Q629" i="1"/>
  <c r="Q769" i="1"/>
  <c r="Q728" i="1"/>
  <c r="Q823" i="1"/>
  <c r="Q751" i="1"/>
  <c r="Q258" i="1"/>
  <c r="Q727" i="1"/>
  <c r="Q259" i="1"/>
  <c r="Q521" i="1"/>
  <c r="Q806" i="1"/>
  <c r="Q267" i="1"/>
  <c r="Q956" i="1"/>
  <c r="Q347" i="1"/>
  <c r="Q376" i="1"/>
  <c r="Q193" i="1"/>
  <c r="Q893" i="1"/>
  <c r="Q134" i="1"/>
  <c r="Q538" i="1"/>
  <c r="Q246" i="1"/>
  <c r="Q720" i="1"/>
  <c r="Q227" i="1"/>
  <c r="Q332" i="1"/>
  <c r="Q136" i="1"/>
  <c r="Q467" i="1"/>
  <c r="Q55" i="1"/>
  <c r="Q643" i="1"/>
  <c r="Q441" i="1"/>
  <c r="Q269" i="1"/>
  <c r="Q670" i="1"/>
  <c r="Q163" i="1"/>
  <c r="Q947" i="1"/>
  <c r="Q100" i="1"/>
  <c r="Q282" i="1"/>
  <c r="Q430" i="1"/>
  <c r="Q331" i="1"/>
  <c r="Q300" i="1"/>
  <c r="Q378" i="1"/>
  <c r="Q219" i="1"/>
  <c r="Q744" i="1"/>
  <c r="Q236" i="1"/>
  <c r="Q124" i="1"/>
  <c r="Q62" i="1"/>
  <c r="Q78" i="1"/>
  <c r="Q518" i="1"/>
  <c r="Q821" i="1"/>
  <c r="Q260" i="1"/>
  <c r="Q152" i="1"/>
  <c r="Q278" i="1"/>
  <c r="Q676" i="1"/>
  <c r="Q793" i="1"/>
  <c r="Q686" i="1"/>
  <c r="Q155" i="1"/>
  <c r="Q169" i="1"/>
  <c r="Q750" i="1"/>
  <c r="Q364" i="1"/>
  <c r="Q218" i="1"/>
  <c r="Q522" i="1"/>
  <c r="Q128" i="1"/>
  <c r="Q94" i="1"/>
  <c r="Q650" i="1"/>
  <c r="Q67" i="1"/>
  <c r="Q138" i="1"/>
  <c r="Q400" i="1"/>
  <c r="Q756" i="1"/>
  <c r="Q671" i="1"/>
  <c r="Q276" i="1"/>
  <c r="Q862" i="1"/>
  <c r="Q32" i="1"/>
  <c r="Q181" i="1"/>
  <c r="Q916" i="1"/>
  <c r="Q197" i="1"/>
  <c r="Q902" i="1"/>
  <c r="Q574" i="1"/>
  <c r="Q232" i="1"/>
  <c r="Q333" i="1"/>
  <c r="Q907" i="1"/>
  <c r="Q600" i="1"/>
  <c r="Q56" i="1"/>
  <c r="Q680" i="1"/>
  <c r="Q220" i="1"/>
  <c r="Q226" i="1"/>
  <c r="Q681" i="1"/>
  <c r="Q289" i="1"/>
  <c r="Q293" i="1"/>
  <c r="Q491" i="1"/>
  <c r="Q97" i="1"/>
  <c r="Q533" i="1"/>
  <c r="Q810" i="1"/>
  <c r="Q268" i="1"/>
  <c r="Q104" i="1"/>
  <c r="Q291" i="1"/>
  <c r="Q854" i="1"/>
  <c r="Q275" i="1"/>
  <c r="Q57" i="1"/>
  <c r="Q678" i="1"/>
  <c r="Q27" i="1"/>
  <c r="Q26" i="1"/>
  <c r="Q561" i="1"/>
  <c r="Q878" i="1"/>
  <c r="Q915" i="1"/>
  <c r="Q338" i="1"/>
  <c r="P192" i="1"/>
  <c r="P885" i="1"/>
  <c r="P913" i="1"/>
  <c r="P887" i="1"/>
  <c r="Q79" i="1"/>
  <c r="P940" i="1"/>
  <c r="Q360" i="1"/>
  <c r="P237" i="1"/>
  <c r="Q497" i="1"/>
  <c r="Q372" i="1"/>
  <c r="P719" i="1"/>
  <c r="Q747" i="1"/>
  <c r="P636" i="1"/>
  <c r="Q592" i="1"/>
  <c r="Q828" i="1"/>
  <c r="P995" i="1"/>
  <c r="P269" i="1"/>
  <c r="Q604" i="1"/>
  <c r="P1027" i="1"/>
  <c r="P672" i="1"/>
  <c r="P657" i="1"/>
  <c r="Q840" i="1"/>
  <c r="P156" i="1"/>
  <c r="Q118" i="1"/>
  <c r="P1022" i="1"/>
  <c r="P591" i="1"/>
  <c r="Q322" i="1"/>
  <c r="Q875" i="1"/>
  <c r="P246" i="1"/>
  <c r="Q439" i="1"/>
  <c r="Q857" i="1"/>
  <c r="P265" i="1"/>
  <c r="P241" i="1"/>
  <c r="P571" i="1"/>
  <c r="P948" i="1"/>
  <c r="Q860" i="1"/>
  <c r="P677" i="1"/>
  <c r="P272" i="1"/>
  <c r="P1007" i="1"/>
  <c r="Q36" i="1"/>
  <c r="P960" i="1"/>
  <c r="P202" i="1"/>
  <c r="P125" i="1"/>
  <c r="P278" i="1"/>
  <c r="P210" i="1"/>
  <c r="P177" i="1"/>
  <c r="Q88" i="1"/>
  <c r="Q115" i="1"/>
  <c r="P926" i="1"/>
  <c r="P579" i="1"/>
  <c r="P978" i="1"/>
  <c r="P999" i="1"/>
  <c r="P675" i="1"/>
  <c r="Q570" i="1"/>
  <c r="P1029" i="1"/>
  <c r="P160" i="1"/>
  <c r="Q545" i="1"/>
  <c r="P989" i="1"/>
  <c r="P984" i="1"/>
  <c r="P963" i="1"/>
  <c r="Q319" i="1"/>
  <c r="P869" i="1"/>
  <c r="Q464" i="1"/>
  <c r="Q781" i="1"/>
  <c r="Q776" i="1"/>
  <c r="P910" i="1"/>
  <c r="P890" i="1"/>
  <c r="P253" i="1"/>
  <c r="P684" i="1"/>
  <c r="P595" i="1"/>
  <c r="P889" i="1"/>
  <c r="Q326" i="1"/>
  <c r="P276" i="1"/>
  <c r="Q514" i="1"/>
  <c r="P126" i="1"/>
  <c r="P190" i="1"/>
  <c r="Q598" i="1"/>
  <c r="P625" i="1"/>
  <c r="Q394" i="1"/>
  <c r="P169" i="1"/>
  <c r="Q516" i="1"/>
  <c r="Q809" i="1"/>
  <c r="Q424" i="1"/>
  <c r="Q373" i="1"/>
  <c r="Q832" i="1"/>
  <c r="Q782" i="1"/>
  <c r="P735" i="1"/>
  <c r="P894" i="1"/>
  <c r="Q489" i="1"/>
  <c r="Q527" i="1"/>
  <c r="P622" i="1"/>
  <c r="Q602" i="1"/>
  <c r="P217" i="1"/>
  <c r="Q318" i="1"/>
  <c r="Q773" i="1"/>
  <c r="P727" i="1"/>
  <c r="P930" i="1"/>
  <c r="P229" i="1"/>
  <c r="P219" i="1"/>
  <c r="P214" i="1"/>
  <c r="P128" i="1"/>
  <c r="P151" i="1"/>
  <c r="P146" i="1"/>
  <c r="P259" i="1"/>
  <c r="Q337" i="1"/>
  <c r="P1014" i="1"/>
  <c r="Q381" i="1"/>
  <c r="P65" i="1"/>
  <c r="Q499" i="1"/>
  <c r="Q798" i="1"/>
  <c r="P227" i="1"/>
  <c r="P639" i="1"/>
  <c r="Q369" i="1"/>
  <c r="P158" i="1"/>
  <c r="P43" i="1"/>
  <c r="Q842" i="1"/>
  <c r="Q542" i="1"/>
  <c r="P714" i="1"/>
  <c r="P1009" i="1"/>
  <c r="P994" i="1"/>
  <c r="P676" i="1"/>
  <c r="P113" i="1"/>
  <c r="P205" i="1"/>
  <c r="P145" i="1"/>
  <c r="P163" i="1"/>
  <c r="P1019" i="1"/>
  <c r="P696" i="1"/>
  <c r="P287" i="1"/>
  <c r="Q803" i="1"/>
  <c r="P955" i="1"/>
  <c r="P705" i="1"/>
  <c r="P893" i="1"/>
  <c r="P223" i="1"/>
  <c r="P130" i="1"/>
  <c r="P1008" i="1"/>
  <c r="P967" i="1"/>
  <c r="P664" i="1"/>
  <c r="Q785" i="1"/>
  <c r="P1015" i="1"/>
  <c r="P717" i="1"/>
  <c r="P712" i="1"/>
  <c r="P691" i="1"/>
  <c r="P654" i="1"/>
  <c r="P634" i="1"/>
  <c r="P726" i="1"/>
  <c r="P939" i="1"/>
  <c r="P919" i="1"/>
  <c r="P644" i="1"/>
  <c r="P884" i="1"/>
  <c r="P267" i="1"/>
  <c r="P262" i="1"/>
  <c r="Q612" i="1"/>
  <c r="P199" i="1"/>
  <c r="P194" i="1"/>
  <c r="P305" i="1"/>
  <c r="P982" i="1"/>
  <c r="P958" i="1"/>
  <c r="P630" i="1"/>
  <c r="Q547" i="1"/>
  <c r="P686" i="1"/>
  <c r="Q382" i="1"/>
  <c r="Q58" i="1"/>
  <c r="P89" i="1"/>
  <c r="P176" i="1"/>
  <c r="P1000" i="1"/>
  <c r="Q531" i="1"/>
  <c r="Q618" i="1"/>
  <c r="Q112" i="1"/>
  <c r="P706" i="1"/>
  <c r="P285" i="1"/>
  <c r="P209" i="1"/>
  <c r="P914" i="1"/>
  <c r="P284" i="1"/>
  <c r="P927" i="1"/>
  <c r="P132" i="1"/>
  <c r="P155" i="1"/>
  <c r="Q814" i="1"/>
  <c r="Q409" i="1"/>
  <c r="Q389" i="1"/>
  <c r="Q46" i="1"/>
  <c r="Q465" i="1"/>
  <c r="P135" i="1"/>
  <c r="P916" i="1"/>
  <c r="Q419" i="1"/>
  <c r="Q767" i="1"/>
  <c r="Q50" i="1"/>
  <c r="Q396" i="1"/>
  <c r="Q123" i="1"/>
  <c r="P85" i="1"/>
  <c r="P300" i="1"/>
  <c r="P215" i="1"/>
  <c r="P1026" i="1"/>
  <c r="P248" i="1"/>
  <c r="P134" i="1"/>
  <c r="Q417" i="1"/>
  <c r="P292" i="1"/>
  <c r="P1020" i="1"/>
  <c r="P952" i="1"/>
  <c r="P964" i="1"/>
  <c r="P282" i="1"/>
  <c r="P157" i="1"/>
  <c r="P647" i="1"/>
  <c r="P905" i="1"/>
  <c r="P981" i="1"/>
  <c r="P720" i="1"/>
  <c r="P956" i="1"/>
  <c r="P679" i="1"/>
  <c r="P632" i="1"/>
  <c r="P708" i="1"/>
  <c r="Q84" i="1"/>
  <c r="P49" i="1"/>
  <c r="P731" i="1"/>
  <c r="P993" i="1"/>
  <c r="P732" i="1"/>
  <c r="P925" i="1"/>
  <c r="P899" i="1"/>
  <c r="Q834" i="1"/>
  <c r="P255" i="1"/>
  <c r="Q805" i="1"/>
  <c r="Q544" i="1"/>
  <c r="P144" i="1"/>
  <c r="Q759" i="1"/>
  <c r="Q519" i="1"/>
  <c r="P33" i="1"/>
  <c r="P159" i="1"/>
  <c r="P661" i="1"/>
  <c r="P891" i="1"/>
  <c r="Q512" i="1"/>
  <c r="P892" i="1"/>
  <c r="P615" i="1"/>
  <c r="P943" i="1"/>
  <c r="P136" i="1"/>
  <c r="P949" i="1"/>
  <c r="P944" i="1"/>
  <c r="P288" i="1"/>
  <c r="P673" i="1"/>
  <c r="P668" i="1"/>
  <c r="P180" i="1"/>
  <c r="P191" i="1"/>
  <c r="P186" i="1"/>
  <c r="P971" i="1"/>
  <c r="Q786" i="1"/>
  <c r="P721" i="1"/>
  <c r="P716" i="1"/>
  <c r="P695" i="1"/>
  <c r="P653" i="1"/>
  <c r="P648" i="1"/>
  <c r="P627" i="1"/>
  <c r="Q754" i="1"/>
  <c r="Q495" i="1"/>
  <c r="P827" i="1"/>
  <c r="P577" i="1"/>
  <c r="P765" i="1"/>
  <c r="Q713" i="1"/>
  <c r="P346" i="1"/>
  <c r="P38" i="1"/>
  <c r="P609" i="1"/>
  <c r="P541" i="1"/>
  <c r="P815" i="1"/>
  <c r="P589" i="1"/>
  <c r="P500" i="1"/>
  <c r="P761" i="1"/>
  <c r="P452" i="1"/>
  <c r="P750" i="1"/>
  <c r="P345" i="1"/>
  <c r="P119" i="1"/>
  <c r="Q901" i="1"/>
  <c r="P808" i="1"/>
  <c r="P502" i="1"/>
  <c r="P508" i="1"/>
  <c r="Q183" i="1"/>
  <c r="P387" i="1"/>
  <c r="P398" i="1"/>
  <c r="P80" i="1"/>
  <c r="P492" i="1"/>
  <c r="P422" i="1"/>
  <c r="P745" i="1"/>
  <c r="P359" i="1"/>
  <c r="P459" i="1"/>
  <c r="P853" i="1"/>
  <c r="P448" i="1"/>
  <c r="P392" i="1"/>
  <c r="P441" i="1"/>
  <c r="P797" i="1"/>
  <c r="P534" i="1"/>
  <c r="P563" i="1"/>
  <c r="P426" i="1"/>
  <c r="Q658" i="1"/>
  <c r="P390" i="1"/>
  <c r="P327" i="1"/>
  <c r="P526" i="1"/>
  <c r="P610" i="1"/>
  <c r="P855" i="1"/>
  <c r="P582" i="1"/>
  <c r="P548" i="1"/>
  <c r="P317" i="1"/>
  <c r="P848" i="1"/>
  <c r="P833" i="1"/>
  <c r="Q117" i="1"/>
  <c r="Q224" i="1"/>
  <c r="Q583" i="1"/>
  <c r="P841" i="1"/>
  <c r="P584" i="1"/>
  <c r="P431" i="1"/>
  <c r="P851" i="1"/>
  <c r="P863" i="1"/>
  <c r="P473" i="1"/>
  <c r="Q660" i="1"/>
  <c r="Q121" i="1"/>
  <c r="P365" i="1"/>
  <c r="P334" i="1"/>
  <c r="P484" i="1"/>
  <c r="P62" i="1"/>
  <c r="P336" i="1"/>
  <c r="Q873" i="1"/>
  <c r="P769" i="1"/>
  <c r="Q701" i="1"/>
  <c r="Q185" i="1"/>
  <c r="P550" i="1"/>
  <c r="P821" i="1"/>
  <c r="P816" i="1"/>
  <c r="P795" i="1"/>
  <c r="P416" i="1"/>
  <c r="P801" i="1"/>
  <c r="P796" i="1"/>
  <c r="P775" i="1"/>
  <c r="Q733" i="1"/>
  <c r="Q707" i="1"/>
  <c r="P559" i="1"/>
  <c r="Q698" i="1"/>
  <c r="P313" i="1"/>
  <c r="P613" i="1"/>
  <c r="P608" i="1"/>
  <c r="Q587" i="1"/>
  <c r="Q208" i="1"/>
  <c r="P593" i="1"/>
  <c r="P588" i="1"/>
  <c r="Q567" i="1"/>
  <c r="P525" i="1"/>
  <c r="P777" i="1"/>
  <c r="P412" i="1"/>
  <c r="P367" i="1"/>
  <c r="P362" i="1"/>
  <c r="P41" i="1"/>
  <c r="P54" i="1"/>
  <c r="Q621" i="1"/>
  <c r="P463" i="1"/>
  <c r="P766" i="1"/>
  <c r="Q184" i="1"/>
  <c r="Q39" i="1"/>
  <c r="P467" i="1"/>
  <c r="Q619" i="1"/>
  <c r="Q599" i="1"/>
  <c r="P456" i="1"/>
  <c r="P95" i="1"/>
  <c r="P564" i="1"/>
  <c r="Q187" i="1"/>
  <c r="Q182" i="1"/>
  <c r="P783" i="1"/>
  <c r="Q922" i="1"/>
  <c r="P566" i="1"/>
  <c r="P30" i="1"/>
  <c r="P28" i="1"/>
  <c r="P812" i="1"/>
  <c r="P377" i="1"/>
  <c r="P405" i="1"/>
  <c r="P408" i="1"/>
  <c r="P358" i="1"/>
  <c r="P356" i="1"/>
  <c r="P522" i="1"/>
  <c r="Q189" i="1"/>
  <c r="P475" i="1"/>
  <c r="P470" i="1"/>
  <c r="P468" i="1"/>
  <c r="P402" i="1"/>
  <c r="Q934" i="1"/>
  <c r="P67" i="1"/>
  <c r="P429" i="1"/>
  <c r="P793" i="1"/>
  <c r="P99" i="1"/>
  <c r="P309" i="1"/>
  <c r="P354" i="1"/>
  <c r="P471" i="1"/>
  <c r="P515" i="1"/>
  <c r="Q147" i="1"/>
  <c r="P586" i="1"/>
  <c r="Q238" i="1"/>
  <c r="P517" i="1"/>
  <c r="Q270" i="1"/>
  <c r="Q729" i="1"/>
  <c r="P551" i="1"/>
  <c r="Q140" i="1"/>
  <c r="P513" i="1"/>
  <c r="Q722" i="1"/>
  <c r="Q888" i="1"/>
  <c r="Q674" i="1"/>
  <c r="Q953" i="1"/>
  <c r="P836" i="1"/>
  <c r="P506" i="1"/>
  <c r="P549" i="1"/>
  <c r="P400" i="1"/>
  <c r="P780" i="1"/>
  <c r="P328" i="1"/>
  <c r="P421" i="1"/>
  <c r="P477" i="1"/>
  <c r="Q945" i="1"/>
  <c r="P872" i="1"/>
  <c r="P524" i="1"/>
  <c r="P546" i="1"/>
  <c r="P455" i="1"/>
  <c r="P450" i="1"/>
  <c r="P60" i="1"/>
  <c r="P37" i="1"/>
  <c r="P66" i="1"/>
  <c r="P876" i="1"/>
  <c r="P787" i="1"/>
  <c r="P29" i="1"/>
  <c r="P428" i="1"/>
  <c r="P379" i="1"/>
  <c r="P374" i="1"/>
  <c r="P553" i="1"/>
  <c r="P340" i="1"/>
  <c r="P311" i="1"/>
  <c r="Q306" i="1"/>
  <c r="P103" i="1"/>
  <c r="P75" i="1"/>
  <c r="P460" i="1"/>
  <c r="P576" i="1"/>
  <c r="P556" i="1"/>
  <c r="Q633" i="1"/>
  <c r="Q294" i="1"/>
  <c r="Q105" i="1"/>
  <c r="Q662" i="1"/>
  <c r="P64" i="1"/>
  <c r="P472" i="1"/>
  <c r="P411" i="1"/>
  <c r="P406" i="1"/>
  <c r="P380" i="1"/>
  <c r="P343" i="1"/>
  <c r="P866" i="1"/>
  <c r="Q895" i="1"/>
  <c r="P433" i="1"/>
  <c r="Q302" i="1"/>
  <c r="P774" i="1"/>
  <c r="P353" i="1"/>
  <c r="P788" i="1"/>
  <c r="P481" i="1"/>
  <c r="Q690" i="1"/>
  <c r="Q129" i="1"/>
  <c r="P40" i="1"/>
  <c r="Q109" i="1"/>
  <c r="P350" i="1"/>
  <c r="Q142" i="1"/>
  <c r="Q936" i="1"/>
  <c r="P70" i="1"/>
  <c r="P554" i="1"/>
  <c r="P76" i="1"/>
  <c r="P90" i="1"/>
  <c r="P339" i="1"/>
  <c r="P355" i="1"/>
  <c r="Q656" i="1"/>
  <c r="P384" i="1"/>
  <c r="P743" i="1"/>
  <c r="Q931" i="1"/>
  <c r="P590" i="1"/>
  <c r="P413" i="1"/>
  <c r="Q230" i="1"/>
  <c r="Q725" i="1"/>
  <c r="Q961" i="1"/>
  <c r="P867" i="1"/>
  <c r="Q257" i="1"/>
  <c r="P752" i="1"/>
  <c r="P850" i="1"/>
  <c r="Q711" i="1"/>
  <c r="P596" i="1"/>
  <c r="P597" i="1"/>
  <c r="P807" i="1"/>
  <c r="P760" i="1"/>
  <c r="P846" i="1"/>
  <c r="P870" i="1"/>
  <c r="P480" i="1"/>
  <c r="P771" i="1"/>
  <c r="Q887" i="1"/>
  <c r="P819" i="1"/>
  <c r="P79" i="1"/>
  <c r="P122" i="1"/>
  <c r="P360" i="1"/>
  <c r="Q879" i="1"/>
  <c r="Q251" i="1"/>
  <c r="Q178" i="1"/>
  <c r="P497" i="1"/>
  <c r="P26" i="1"/>
  <c r="P581" i="1"/>
  <c r="P561" i="1"/>
  <c r="P372" i="1"/>
  <c r="P47" i="1"/>
  <c r="Q166" i="1"/>
  <c r="P878" i="1"/>
  <c r="P747" i="1"/>
  <c r="P592" i="1"/>
  <c r="P828" i="1"/>
  <c r="P604" i="1"/>
  <c r="P378" i="1"/>
  <c r="Q672" i="1"/>
  <c r="Q657" i="1"/>
  <c r="P840" i="1"/>
  <c r="Q156" i="1"/>
  <c r="P118" i="1"/>
  <c r="Q591" i="1"/>
  <c r="P322" i="1"/>
  <c r="P78" i="1"/>
  <c r="P875" i="1"/>
  <c r="P818" i="1"/>
  <c r="P439" i="1"/>
  <c r="P857" i="1"/>
  <c r="Q241" i="1"/>
  <c r="P393" i="1"/>
  <c r="Q571" i="1"/>
  <c r="P572" i="1"/>
  <c r="P826" i="1"/>
  <c r="P860" i="1"/>
  <c r="P792" i="1"/>
  <c r="P436" i="1"/>
  <c r="P845" i="1"/>
  <c r="P36" i="1"/>
  <c r="Q960" i="1"/>
  <c r="Q125" i="1"/>
  <c r="Q210" i="1"/>
  <c r="Q177" i="1"/>
  <c r="P88" i="1"/>
  <c r="P115" i="1"/>
  <c r="Q926" i="1"/>
  <c r="Q675" i="1"/>
  <c r="P570" i="1"/>
  <c r="P565" i="1"/>
  <c r="P560" i="1"/>
  <c r="P539" i="1"/>
  <c r="P545" i="1"/>
  <c r="P540" i="1"/>
  <c r="Q963" i="1"/>
  <c r="P585" i="1"/>
  <c r="P348" i="1"/>
  <c r="P319" i="1"/>
  <c r="P314" i="1"/>
  <c r="P864" i="1"/>
  <c r="P464" i="1"/>
  <c r="P849" i="1"/>
  <c r="P844" i="1"/>
  <c r="P823" i="1"/>
  <c r="P781" i="1"/>
  <c r="P776" i="1"/>
  <c r="P755" i="1"/>
  <c r="P751" i="1"/>
  <c r="Q253" i="1"/>
  <c r="P32" i="1"/>
  <c r="Q595" i="1"/>
  <c r="P68" i="1"/>
  <c r="Q889" i="1"/>
  <c r="P364" i="1"/>
  <c r="P331" i="1"/>
  <c r="P326" i="1"/>
  <c r="P868" i="1"/>
  <c r="P514" i="1"/>
  <c r="Q126" i="1"/>
  <c r="Q190" i="1"/>
  <c r="P493" i="1"/>
  <c r="P598" i="1"/>
  <c r="P552" i="1"/>
  <c r="P394" i="1"/>
  <c r="P516" i="1"/>
  <c r="P443" i="1"/>
  <c r="P438" i="1"/>
  <c r="P809" i="1"/>
  <c r="P424" i="1"/>
  <c r="P375" i="1"/>
  <c r="P370" i="1"/>
  <c r="P373" i="1"/>
  <c r="P453" i="1"/>
  <c r="P832" i="1"/>
  <c r="P749" i="1"/>
  <c r="P782" i="1"/>
  <c r="Q735" i="1"/>
  <c r="Q894" i="1"/>
  <c r="P874" i="1"/>
  <c r="P489" i="1"/>
  <c r="P527" i="1"/>
  <c r="Q622" i="1"/>
  <c r="P602" i="1"/>
  <c r="P318" i="1"/>
  <c r="P34" i="1"/>
  <c r="P773" i="1"/>
  <c r="Q930" i="1"/>
  <c r="Q146" i="1"/>
  <c r="P337" i="1"/>
  <c r="P94" i="1"/>
  <c r="P543" i="1"/>
  <c r="P381" i="1"/>
  <c r="P499" i="1"/>
  <c r="P798" i="1"/>
  <c r="P504" i="1"/>
  <c r="P369" i="1"/>
  <c r="Q158" i="1"/>
  <c r="P371" i="1"/>
  <c r="P530" i="1"/>
  <c r="P842" i="1"/>
  <c r="P542" i="1"/>
  <c r="Q205" i="1"/>
  <c r="Q145" i="1"/>
  <c r="P521" i="1"/>
  <c r="P764" i="1"/>
  <c r="Q287" i="1"/>
  <c r="P391" i="1"/>
  <c r="P803" i="1"/>
  <c r="Q130" i="1"/>
  <c r="P352" i="1"/>
  <c r="P116" i="1"/>
  <c r="P785" i="1"/>
  <c r="Q712" i="1"/>
  <c r="P535" i="1"/>
  <c r="P806" i="1"/>
  <c r="P614" i="1"/>
  <c r="Q884" i="1"/>
  <c r="P612" i="1"/>
  <c r="Q199" i="1"/>
  <c r="Q194" i="1"/>
  <c r="P451" i="1"/>
  <c r="P790" i="1"/>
  <c r="P496" i="1"/>
  <c r="P813" i="1"/>
  <c r="P120" i="1"/>
  <c r="P799" i="1"/>
  <c r="Q958" i="1"/>
  <c r="Q630" i="1"/>
  <c r="P547" i="1"/>
  <c r="P382" i="1"/>
  <c r="P58" i="1"/>
  <c r="Q176" i="1"/>
  <c r="P86" i="1"/>
  <c r="P531" i="1"/>
  <c r="P618" i="1"/>
  <c r="P112" i="1"/>
  <c r="Q706" i="1"/>
  <c r="P487" i="1"/>
  <c r="P482" i="1"/>
  <c r="P329" i="1"/>
  <c r="Q284" i="1"/>
  <c r="Q927" i="1"/>
  <c r="Q132" i="1"/>
  <c r="P814" i="1"/>
  <c r="P794" i="1"/>
  <c r="P409" i="1"/>
  <c r="P510" i="1"/>
  <c r="P461" i="1"/>
  <c r="P389" i="1"/>
  <c r="P332" i="1"/>
  <c r="P46" i="1"/>
  <c r="P606" i="1"/>
  <c r="P465" i="1"/>
  <c r="P72" i="1"/>
  <c r="P478" i="1"/>
  <c r="Q135" i="1"/>
  <c r="P419" i="1"/>
  <c r="P767" i="1"/>
  <c r="P50" i="1"/>
  <c r="P396" i="1"/>
  <c r="P91" i="1"/>
  <c r="P858" i="1"/>
  <c r="P123" i="1"/>
  <c r="Q215" i="1"/>
  <c r="P537" i="1"/>
  <c r="Q248" i="1"/>
  <c r="P417" i="1"/>
  <c r="P789" i="1"/>
  <c r="P763" i="1"/>
  <c r="P320" i="1"/>
  <c r="Q632" i="1"/>
  <c r="P479" i="1"/>
  <c r="P84" i="1"/>
  <c r="Q541" i="1"/>
  <c r="P694" i="1"/>
  <c r="P908" i="1"/>
  <c r="P901" i="1"/>
  <c r="P260" i="1"/>
  <c r="Q426" i="1"/>
  <c r="P979" i="1"/>
  <c r="Q848" i="1"/>
  <c r="P1016" i="1"/>
  <c r="P117" i="1"/>
  <c r="P224" i="1"/>
  <c r="P660" i="1"/>
  <c r="Q484" i="1"/>
  <c r="Q775" i="1"/>
  <c r="P698" i="1"/>
  <c r="Q613" i="1"/>
  <c r="P208" i="1"/>
  <c r="Q588" i="1"/>
  <c r="P304" i="1"/>
  <c r="P607" i="1"/>
  <c r="P882" i="1"/>
  <c r="P619" i="1"/>
  <c r="Q456" i="1"/>
  <c r="P182" i="1"/>
  <c r="P922" i="1"/>
  <c r="P970" i="1"/>
  <c r="P290" i="1"/>
  <c r="P189" i="1"/>
  <c r="P937" i="1"/>
  <c r="P934" i="1"/>
  <c r="P286" i="1"/>
  <c r="P133" i="1"/>
  <c r="P245" i="1"/>
  <c r="Q515" i="1"/>
  <c r="P238" i="1"/>
  <c r="P270" i="1"/>
  <c r="P1025" i="1"/>
  <c r="P976" i="1"/>
  <c r="P669" i="1"/>
  <c r="Q477" i="1"/>
  <c r="P950" i="1"/>
  <c r="Q428" i="1"/>
  <c r="Q340" i="1"/>
  <c r="P633" i="1"/>
  <c r="P294" i="1"/>
  <c r="P105" i="1"/>
  <c r="P1004" i="1"/>
  <c r="Q406" i="1"/>
  <c r="P895" i="1"/>
  <c r="Q774" i="1"/>
  <c r="Q788" i="1"/>
  <c r="P174" i="1"/>
  <c r="P142" i="1"/>
  <c r="Q384" i="1"/>
  <c r="P931" i="1"/>
  <c r="Q413" i="1"/>
  <c r="P230" i="1"/>
  <c r="P725" i="1"/>
  <c r="P700" i="1"/>
  <c r="P1013" i="1"/>
  <c r="P737" i="1"/>
  <c r="P643" i="1"/>
  <c r="P759" i="1"/>
  <c r="Q667" i="1"/>
  <c r="P397" i="1"/>
  <c r="P580" i="1"/>
  <c r="P903" i="1"/>
  <c r="P256" i="1"/>
  <c r="P829" i="1"/>
  <c r="P824" i="1"/>
  <c r="P410" i="1"/>
  <c r="Q693" i="1"/>
  <c r="P688" i="1"/>
  <c r="Q288" i="1"/>
  <c r="P861" i="1"/>
  <c r="P786" i="1"/>
  <c r="Q883" i="1"/>
  <c r="Q772" i="1"/>
  <c r="P495" i="1"/>
  <c r="Q165" i="1"/>
  <c r="Q101" i="1"/>
  <c r="P616" i="1"/>
  <c r="P425" i="1"/>
  <c r="P562" i="1"/>
  <c r="P847" i="1"/>
  <c r="P822" i="1"/>
  <c r="P501" i="1"/>
  <c r="P74" i="1"/>
  <c r="P557" i="1"/>
  <c r="P344" i="1"/>
  <c r="P315" i="1"/>
  <c r="P108" i="1"/>
  <c r="P403" i="1"/>
  <c r="P744" i="1"/>
  <c r="P762" i="1"/>
  <c r="P756" i="1"/>
  <c r="P423" i="1"/>
  <c r="P323" i="1"/>
  <c r="P44" i="1"/>
  <c r="P445" i="1"/>
  <c r="P532" i="1"/>
  <c r="P830" i="1"/>
  <c r="P342" i="1"/>
  <c r="Q279" i="1"/>
  <c r="P838" i="1"/>
  <c r="P53" i="1"/>
  <c r="P778" i="1"/>
  <c r="Q81" i="1"/>
  <c r="P325" i="1"/>
  <c r="P536" i="1"/>
  <c r="P862" i="1"/>
  <c r="Q918" i="1"/>
  <c r="P203" i="1"/>
  <c r="P139" i="1"/>
  <c r="Q344" i="1"/>
  <c r="Q108" i="1"/>
  <c r="P236" i="1"/>
  <c r="P235" i="1"/>
  <c r="P1001" i="1"/>
  <c r="Q445" i="1"/>
  <c r="P685" i="1"/>
  <c r="P671" i="1"/>
  <c r="Q830" i="1"/>
  <c r="Q342" i="1"/>
  <c r="P296" i="1"/>
  <c r="P279" i="1"/>
  <c r="P670" i="1"/>
  <c r="P980" i="1"/>
  <c r="P81" i="1"/>
  <c r="P228" i="1"/>
  <c r="Q325" i="1"/>
  <c r="Q536" i="1"/>
  <c r="P25" i="1"/>
  <c r="Q500" i="1"/>
  <c r="Q119" i="1"/>
  <c r="Q508" i="1"/>
  <c r="Q330" i="1"/>
  <c r="Q745" i="1"/>
  <c r="P631" i="1"/>
  <c r="Q851" i="1"/>
  <c r="P212" i="1"/>
  <c r="Q365" i="1"/>
  <c r="P185" i="1"/>
  <c r="P707" i="1"/>
  <c r="P567" i="1"/>
  <c r="P621" i="1"/>
  <c r="P193" i="1"/>
  <c r="P93" i="1"/>
  <c r="P942" i="1"/>
  <c r="P998" i="1"/>
  <c r="P271" i="1"/>
  <c r="P1023" i="1"/>
  <c r="P1010" i="1"/>
  <c r="P888" i="1"/>
  <c r="P218" i="1"/>
  <c r="Q421" i="1"/>
  <c r="Q311" i="1"/>
  <c r="P740" i="1"/>
  <c r="P662" i="1"/>
  <c r="Q866" i="1"/>
  <c r="P201" i="1"/>
  <c r="Q432" i="1"/>
  <c r="P293" i="1"/>
  <c r="Q264" i="1"/>
  <c r="P544" i="1"/>
  <c r="P162" i="1"/>
  <c r="Q33" i="1"/>
  <c r="P512" i="1"/>
  <c r="Q102" i="1"/>
  <c r="P594" i="1"/>
  <c r="Q668" i="1"/>
  <c r="P977" i="1"/>
  <c r="P904" i="1"/>
  <c r="P239" i="1"/>
  <c r="P321" i="1"/>
  <c r="P578" i="1"/>
  <c r="Q628" i="1"/>
  <c r="P454" i="1"/>
  <c r="P386" i="1"/>
  <c r="P52" i="1"/>
  <c r="P802" i="1"/>
  <c r="P498" i="1"/>
  <c r="P791" i="1"/>
  <c r="P349" i="1"/>
  <c r="P491" i="1"/>
  <c r="Q167" i="1"/>
  <c r="P810" i="1"/>
  <c r="P558" i="1"/>
  <c r="P124" i="1"/>
  <c r="P104" i="1"/>
  <c r="P494" i="1"/>
  <c r="P509" i="1"/>
  <c r="Q959" i="1"/>
  <c r="P366" i="1"/>
  <c r="P457" i="1"/>
  <c r="Q346" i="1"/>
  <c r="Q345" i="1"/>
  <c r="Q502" i="1"/>
  <c r="P1005" i="1"/>
  <c r="Q492" i="1"/>
  <c r="Q422" i="1"/>
  <c r="Q359" i="1"/>
  <c r="Q448" i="1"/>
  <c r="P658" i="1"/>
  <c r="P583" i="1"/>
  <c r="P131" i="1"/>
  <c r="P873" i="1"/>
  <c r="P308" i="1"/>
  <c r="Q795" i="1"/>
  <c r="P728" i="1"/>
  <c r="P1011" i="1"/>
  <c r="P258" i="1"/>
  <c r="Q95" i="1"/>
  <c r="Q812" i="1"/>
  <c r="Q405" i="1"/>
  <c r="Q358" i="1"/>
  <c r="Q402" i="1"/>
  <c r="P650" i="1"/>
  <c r="P283" i="1"/>
  <c r="P140" i="1"/>
  <c r="P988" i="1"/>
  <c r="P968" i="1"/>
  <c r="P298" i="1"/>
  <c r="P945" i="1"/>
  <c r="P966" i="1"/>
  <c r="P69" i="1"/>
  <c r="Q60" i="1"/>
  <c r="Q37" i="1"/>
  <c r="P896" i="1"/>
  <c r="Q379" i="1"/>
  <c r="P1024" i="1"/>
  <c r="P181" i="1"/>
  <c r="Q481" i="1"/>
  <c r="P109" i="1"/>
  <c r="P197" i="1"/>
  <c r="P936" i="1"/>
  <c r="P961" i="1"/>
  <c r="P257" i="1"/>
  <c r="P757" i="1"/>
  <c r="Q850" i="1"/>
  <c r="Q732" i="1"/>
  <c r="P920" i="1"/>
  <c r="P834" i="1"/>
  <c r="P667" i="1"/>
  <c r="Q912" i="1"/>
  <c r="P635" i="1"/>
  <c r="P871" i="1"/>
  <c r="Q829" i="1"/>
  <c r="P969" i="1"/>
  <c r="P102" i="1"/>
  <c r="Q697" i="1"/>
  <c r="P693" i="1"/>
  <c r="P924" i="1"/>
  <c r="P856" i="1"/>
  <c r="P835" i="1"/>
  <c r="P442" i="1"/>
  <c r="P997" i="1"/>
  <c r="P972" i="1"/>
  <c r="Q695" i="1"/>
  <c r="P883" i="1"/>
  <c r="P754" i="1"/>
  <c r="Q239" i="1"/>
  <c r="P234" i="1"/>
  <c r="P165" i="1"/>
  <c r="P101" i="1"/>
  <c r="P709" i="1"/>
  <c r="P689" i="1"/>
  <c r="Q616" i="1"/>
  <c r="Q425" i="1"/>
  <c r="Q562" i="1"/>
  <c r="Q847" i="1"/>
  <c r="P986" i="1"/>
  <c r="Q501" i="1"/>
  <c r="P240" i="1"/>
  <c r="Q557" i="1"/>
  <c r="Q315" i="1"/>
  <c r="P247" i="1"/>
  <c r="P932" i="1"/>
  <c r="Q838" i="1"/>
  <c r="P301" i="1"/>
  <c r="P918" i="1"/>
  <c r="P865" i="1"/>
  <c r="P73" i="1"/>
  <c r="P687" i="1"/>
  <c r="P954" i="1"/>
  <c r="P617" i="1"/>
  <c r="Q593" i="1"/>
  <c r="Q41" i="1"/>
  <c r="P184" i="1"/>
  <c r="P187" i="1"/>
  <c r="P295" i="1"/>
  <c r="P55" i="1"/>
  <c r="P277" i="1"/>
  <c r="P147" i="1"/>
  <c r="P722" i="1"/>
  <c r="P987" i="1"/>
  <c r="P973" i="1"/>
  <c r="P303" i="1"/>
  <c r="Q546" i="1"/>
  <c r="Q374" i="1"/>
  <c r="Q75" i="1"/>
  <c r="P231" i="1"/>
  <c r="Q411" i="1"/>
  <c r="P149" i="1"/>
  <c r="P626" i="1"/>
  <c r="P711" i="1"/>
  <c r="P250" i="1"/>
  <c r="P529" i="1"/>
  <c r="P347" i="1"/>
  <c r="P912" i="1"/>
  <c r="P573" i="1"/>
  <c r="P568" i="1"/>
  <c r="P929" i="1"/>
  <c r="P447" i="1"/>
  <c r="Q715" i="1"/>
  <c r="P100" i="1"/>
  <c r="P620" i="1"/>
  <c r="Q682" i="1"/>
  <c r="P503" i="1"/>
  <c r="Q738" i="1"/>
  <c r="P601" i="1"/>
  <c r="P114" i="1"/>
  <c r="P748" i="1"/>
  <c r="P341" i="1"/>
  <c r="P361" i="1"/>
  <c r="P538" i="1"/>
  <c r="Q710" i="1"/>
  <c r="P42" i="1"/>
  <c r="Q921" i="1"/>
  <c r="P854" i="1"/>
  <c r="P435" i="1"/>
  <c r="P376" i="1"/>
  <c r="P57" i="1"/>
  <c r="Q577" i="1"/>
  <c r="P713" i="1"/>
  <c r="Q609" i="1"/>
  <c r="P200" i="1"/>
  <c r="P886" i="1"/>
  <c r="P183" i="1"/>
  <c r="Q80" i="1"/>
  <c r="P1021" i="1"/>
  <c r="Q797" i="1"/>
  <c r="Q582" i="1"/>
  <c r="P629" i="1"/>
  <c r="P652" i="1"/>
  <c r="Q473" i="1"/>
  <c r="P121" i="1"/>
  <c r="Q334" i="1"/>
  <c r="P946" i="1"/>
  <c r="P701" i="1"/>
  <c r="Q416" i="1"/>
  <c r="P718" i="1"/>
  <c r="P587" i="1"/>
  <c r="Q525" i="1"/>
  <c r="Q367" i="1"/>
  <c r="P263" i="1"/>
  <c r="P39" i="1"/>
  <c r="Q30" i="1"/>
  <c r="P996" i="1"/>
  <c r="Q475" i="1"/>
  <c r="P724" i="1"/>
  <c r="P703" i="1"/>
  <c r="Q586" i="1"/>
  <c r="Q551" i="1"/>
  <c r="P957" i="1"/>
  <c r="P674" i="1"/>
  <c r="P953" i="1"/>
  <c r="P947" i="1"/>
  <c r="P965" i="1"/>
  <c r="P898" i="1"/>
  <c r="Q455" i="1"/>
  <c r="Q876" i="1"/>
  <c r="P306" i="1"/>
  <c r="P299" i="1"/>
  <c r="P266" i="1"/>
  <c r="Q343" i="1"/>
  <c r="P302" i="1"/>
  <c r="Q353" i="1"/>
  <c r="P690" i="1"/>
  <c r="P985" i="1"/>
  <c r="P906" i="1"/>
  <c r="P575" i="1"/>
  <c r="Q76" i="1"/>
  <c r="P307" i="1"/>
  <c r="P127" i="1"/>
  <c r="P699" i="1"/>
  <c r="P637" i="1"/>
  <c r="P264" i="1"/>
  <c r="P805" i="1"/>
  <c r="P519" i="1"/>
  <c r="Q903" i="1"/>
  <c r="Q891" i="1"/>
  <c r="P641" i="1"/>
  <c r="Q615" i="1"/>
  <c r="P476" i="1"/>
  <c r="P154" i="1"/>
  <c r="P96" i="1"/>
  <c r="Q688" i="1"/>
  <c r="Q594" i="1"/>
  <c r="Q673" i="1"/>
  <c r="P520" i="1"/>
  <c r="P715" i="1"/>
  <c r="Q721" i="1"/>
  <c r="P909" i="1"/>
  <c r="Q648" i="1"/>
  <c r="P772" i="1"/>
  <c r="P244" i="1"/>
  <c r="Q321" i="1"/>
  <c r="P1017" i="1"/>
  <c r="P683" i="1"/>
  <c r="P628" i="1"/>
  <c r="P196" i="1"/>
  <c r="Q444" i="1"/>
  <c r="Q386" i="1"/>
  <c r="P195" i="1"/>
  <c r="Q742" i="1"/>
  <c r="Q52" i="1"/>
  <c r="P682" i="1"/>
  <c r="P233" i="1"/>
  <c r="Q503" i="1"/>
  <c r="Q498" i="1"/>
  <c r="P990" i="1"/>
  <c r="Q811" i="1"/>
  <c r="P623" i="1"/>
  <c r="Q349" i="1"/>
  <c r="P738" i="1"/>
  <c r="Q486" i="1"/>
  <c r="P975" i="1"/>
  <c r="P148" i="1"/>
  <c r="P167" i="1"/>
  <c r="Q601" i="1"/>
  <c r="Q114" i="1"/>
  <c r="P659" i="1"/>
  <c r="P137" i="1"/>
  <c r="Q361" i="1"/>
  <c r="P962" i="1"/>
  <c r="Q558" i="1"/>
  <c r="P153" i="1"/>
  <c r="P254" i="1"/>
  <c r="P710" i="1"/>
  <c r="Q42" i="1"/>
  <c r="P921" i="1"/>
  <c r="P222" i="1"/>
  <c r="P959" i="1"/>
  <c r="Q457" i="1"/>
  <c r="Q485" i="1"/>
  <c r="P974" i="1"/>
  <c r="P900" i="1"/>
  <c r="P733" i="1"/>
  <c r="P1012" i="1"/>
  <c r="Q766" i="1"/>
  <c r="P599" i="1"/>
  <c r="P642" i="1"/>
  <c r="P61" i="1"/>
  <c r="P729" i="1"/>
  <c r="P275" i="1"/>
  <c r="Q836" i="1"/>
  <c r="P1028" i="1"/>
  <c r="P207" i="1"/>
  <c r="P138" i="1"/>
  <c r="P734" i="1"/>
  <c r="Q380" i="1"/>
  <c r="P129" i="1"/>
  <c r="P656" i="1"/>
  <c r="P220" i="1"/>
  <c r="P837" i="1"/>
  <c r="P605" i="1"/>
  <c r="Q871" i="1"/>
  <c r="P415" i="1"/>
  <c r="P697" i="1"/>
  <c r="Q741" i="1"/>
  <c r="Q244" i="1"/>
  <c r="P111" i="1"/>
  <c r="P444" i="1"/>
  <c r="P742" i="1"/>
  <c r="Q640" i="1"/>
  <c r="P825" i="1"/>
  <c r="P811" i="1"/>
  <c r="Q623" i="1"/>
  <c r="P486" i="1"/>
  <c r="Q148" i="1"/>
  <c r="P768" i="1"/>
  <c r="Q137" i="1"/>
  <c r="P388" i="1"/>
  <c r="Q962" i="1"/>
  <c r="P87" i="1"/>
  <c r="P106" i="1"/>
  <c r="Q555" i="1"/>
  <c r="P723" i="1"/>
  <c r="P221" i="1"/>
  <c r="Q620" i="1"/>
  <c r="P702" i="1"/>
  <c r="P310" i="1"/>
  <c r="P758" i="1"/>
  <c r="P418" i="1"/>
  <c r="P385" i="1"/>
  <c r="Q435" i="1"/>
  <c r="P437" i="1"/>
  <c r="P110" i="1"/>
  <c r="P458" i="1"/>
  <c r="Q897" i="1"/>
  <c r="Q507" i="1"/>
  <c r="P161" i="1"/>
  <c r="P800" i="1"/>
  <c r="P289" i="1"/>
  <c r="P488" i="1"/>
  <c r="P368" i="1"/>
  <c r="P291" i="1"/>
  <c r="P51" i="1"/>
  <c r="P663" i="1"/>
  <c r="P992" i="1"/>
  <c r="P951" i="1"/>
  <c r="P170" i="1"/>
  <c r="P736" i="1"/>
  <c r="Q753" i="1"/>
  <c r="P640" i="1"/>
  <c r="Q825" i="1"/>
  <c r="P804" i="1"/>
  <c r="P817" i="1"/>
  <c r="P97" i="1"/>
  <c r="Q274" i="1"/>
  <c r="P59" i="1"/>
  <c r="P35" i="1"/>
  <c r="P770" i="1"/>
  <c r="P611" i="1"/>
  <c r="Q611" i="1"/>
  <c r="P485" i="1"/>
  <c r="Q469" i="1"/>
  <c r="P469" i="1"/>
  <c r="P330" i="1"/>
  <c r="P404" i="1"/>
  <c r="P261" i="1"/>
  <c r="Q261" i="1"/>
  <c r="Q48" i="1"/>
  <c r="P48" i="1"/>
  <c r="Q82" i="1"/>
  <c r="P82" i="1"/>
  <c r="P173" i="1"/>
  <c r="Q173" i="1"/>
  <c r="P877" i="1"/>
  <c r="Q877" i="1"/>
  <c r="Q383" i="1"/>
  <c r="P383" i="1"/>
  <c r="P655" i="1"/>
  <c r="Q655" i="1"/>
  <c r="Q172" i="1"/>
  <c r="P923" i="1"/>
  <c r="P665" i="1"/>
  <c r="Q665" i="1"/>
  <c r="Q449" i="1"/>
  <c r="P449" i="1"/>
  <c r="P363" i="1"/>
  <c r="P83" i="1"/>
  <c r="P216" i="1"/>
  <c r="Q216" i="1"/>
  <c r="P407" i="1"/>
  <c r="Q277" i="1"/>
  <c r="P440" i="1"/>
  <c r="P164" i="1"/>
  <c r="Q164" i="1"/>
  <c r="P399" i="1"/>
  <c r="P739" i="1"/>
  <c r="Q739" i="1"/>
  <c r="Q446" i="1"/>
  <c r="P446" i="1"/>
  <c r="Q297" i="1"/>
  <c r="Q45" i="1"/>
  <c r="P45" i="1"/>
  <c r="P206" i="1"/>
  <c r="Q206" i="1"/>
  <c r="Q483" i="1"/>
  <c r="P483" i="1"/>
  <c r="P77" i="1"/>
  <c r="Q77" i="1"/>
  <c r="Q917" i="1"/>
  <c r="P490" i="1"/>
  <c r="Q951" i="1"/>
  <c r="Q992" i="1"/>
  <c r="P600" i="1"/>
  <c r="P523" i="1"/>
  <c r="P232" i="1"/>
  <c r="P273" i="1"/>
  <c r="Q407" i="1"/>
  <c r="Q83" i="1"/>
  <c r="Q363" i="1"/>
  <c r="Q399" i="1"/>
  <c r="P1018" i="1"/>
  <c r="Q581" i="1"/>
  <c r="P991" i="1"/>
  <c r="P152" i="1"/>
  <c r="P166" i="1"/>
  <c r="P881" i="1"/>
  <c r="Q881" i="1"/>
  <c r="Q820" i="1"/>
  <c r="P820" i="1"/>
  <c r="P434" i="1"/>
  <c r="P555" i="1"/>
  <c r="P746" i="1"/>
  <c r="P474" i="1"/>
  <c r="P983" i="1"/>
  <c r="Q983" i="1"/>
  <c r="P574" i="1"/>
  <c r="Q401" i="1"/>
  <c r="P401" i="1"/>
  <c r="Q505" i="1"/>
  <c r="P505" i="1"/>
  <c r="Q511" i="1"/>
  <c r="P511" i="1"/>
  <c r="Q395" i="1"/>
  <c r="P395" i="1"/>
  <c r="P784" i="1"/>
  <c r="Q831" i="1"/>
  <c r="P831" i="1"/>
  <c r="Q723" i="1"/>
  <c r="Q357" i="1"/>
  <c r="P357" i="1"/>
  <c r="P753" i="1"/>
  <c r="Q935" i="1"/>
  <c r="Q651" i="1"/>
  <c r="Q71" i="1"/>
  <c r="P71" i="1"/>
  <c r="P324" i="1"/>
  <c r="P928" i="1"/>
  <c r="Q928" i="1"/>
  <c r="P211" i="1"/>
  <c r="Q211" i="1"/>
  <c r="P533" i="1"/>
  <c r="Q779" i="1"/>
  <c r="P779" i="1"/>
  <c r="Q213" i="1"/>
  <c r="Q414" i="1"/>
  <c r="P414" i="1"/>
  <c r="P730" i="1"/>
  <c r="Q730" i="1"/>
  <c r="P430" i="1"/>
  <c r="Q843" i="1"/>
  <c r="P843" i="1"/>
  <c r="P666" i="1"/>
  <c r="Q666" i="1"/>
  <c r="P107" i="1"/>
  <c r="Q107" i="1"/>
  <c r="P741" i="1"/>
  <c r="P150" i="1"/>
  <c r="Q150" i="1"/>
  <c r="Q141" i="1"/>
  <c r="Q528" i="1"/>
  <c r="P528" i="1"/>
  <c r="Q110" i="1"/>
  <c r="P274" i="1"/>
  <c r="Q385" i="1"/>
  <c r="Q418" i="1"/>
  <c r="Q458" i="1"/>
  <c r="Q923" i="1"/>
  <c r="Q800" i="1"/>
  <c r="P141" i="1"/>
  <c r="P681" i="1"/>
  <c r="P915" i="1"/>
  <c r="Q324" i="1"/>
  <c r="P678" i="1"/>
  <c r="P680" i="1"/>
  <c r="P297" i="1"/>
  <c r="P213" i="1"/>
  <c r="P1006" i="1"/>
  <c r="P902" i="1"/>
  <c r="P225" i="1"/>
  <c r="P651" i="1"/>
  <c r="P624" i="1"/>
  <c r="P917" i="1"/>
  <c r="P879" i="1"/>
  <c r="P251" i="1"/>
  <c r="P178" i="1"/>
  <c r="P171" i="1"/>
  <c r="P507" i="1"/>
  <c r="P168" i="1"/>
  <c r="Q168" i="1"/>
  <c r="P427" i="1"/>
  <c r="Q859" i="1"/>
  <c r="P859" i="1"/>
  <c r="Q646" i="1"/>
  <c r="P1003" i="1"/>
  <c r="Q1003" i="1"/>
  <c r="Q569" i="1"/>
  <c r="P569" i="1"/>
  <c r="Q466" i="1"/>
  <c r="P466" i="1"/>
  <c r="P518" i="1"/>
  <c r="P704" i="1"/>
  <c r="Q704" i="1"/>
  <c r="Q631" i="1"/>
  <c r="Q335" i="1"/>
  <c r="P335" i="1"/>
  <c r="P941" i="1"/>
  <c r="Q941" i="1"/>
  <c r="P175" i="1"/>
  <c r="Q175" i="1"/>
  <c r="P645" i="1"/>
  <c r="Q645" i="1"/>
  <c r="Q170" i="1"/>
  <c r="P188" i="1"/>
  <c r="Q188" i="1"/>
  <c r="Q942" i="1"/>
  <c r="Q161" i="1"/>
  <c r="P432" i="1"/>
  <c r="Q736" i="1"/>
  <c r="P316" i="1"/>
  <c r="P603" i="1"/>
  <c r="Q603" i="1"/>
  <c r="P56" i="1"/>
  <c r="P692" i="1"/>
  <c r="Q692" i="1"/>
  <c r="P911" i="1"/>
  <c r="Q911" i="1"/>
  <c r="P852" i="1"/>
  <c r="Q143" i="1"/>
  <c r="Q312" i="1"/>
  <c r="P312" i="1"/>
  <c r="Q221" i="1"/>
  <c r="Q462" i="1"/>
  <c r="P462" i="1"/>
  <c r="P938" i="1"/>
  <c r="Q938" i="1"/>
  <c r="Q149" i="1"/>
  <c r="Q351" i="1"/>
  <c r="P351" i="1"/>
  <c r="P242" i="1"/>
  <c r="Q242" i="1"/>
  <c r="P1002" i="1"/>
  <c r="Q1002" i="1"/>
  <c r="Q933" i="1"/>
  <c r="P280" i="1"/>
  <c r="Q280" i="1"/>
  <c r="Q839" i="1"/>
  <c r="P839" i="1"/>
  <c r="Q420" i="1"/>
  <c r="P420" i="1"/>
  <c r="Q204" i="1"/>
  <c r="P249" i="1"/>
  <c r="Q249" i="1"/>
  <c r="P179" i="1"/>
  <c r="Q179" i="1"/>
  <c r="P63" i="1"/>
  <c r="P897" i="1"/>
  <c r="P281" i="1"/>
  <c r="Q281" i="1"/>
  <c r="P638" i="1"/>
  <c r="Q638" i="1"/>
  <c r="Q92" i="1"/>
  <c r="P92" i="1"/>
  <c r="Q31" i="1"/>
  <c r="P31" i="1"/>
  <c r="P338" i="1"/>
  <c r="Q98" i="1"/>
  <c r="P98" i="1"/>
  <c r="Q201" i="1"/>
  <c r="P243" i="1"/>
  <c r="Q243" i="1"/>
  <c r="P198" i="1"/>
  <c r="Q198" i="1"/>
  <c r="Q437" i="1"/>
  <c r="Q51" i="1"/>
  <c r="Q770" i="1"/>
  <c r="Q35" i="1"/>
  <c r="Q59" i="1"/>
  <c r="P268" i="1"/>
  <c r="Q368" i="1"/>
  <c r="Q488" i="1"/>
  <c r="Q817" i="1"/>
  <c r="Q758" i="1"/>
  <c r="P252" i="1"/>
  <c r="Q804" i="1"/>
  <c r="Q310" i="1"/>
  <c r="P333" i="1"/>
  <c r="Q474" i="1"/>
  <c r="Q63" i="1"/>
  <c r="P646" i="1"/>
  <c r="P226" i="1"/>
  <c r="P649" i="1"/>
  <c r="Q440" i="1"/>
  <c r="P935" i="1"/>
  <c r="P27" i="1"/>
  <c r="P143" i="1"/>
  <c r="Q316" i="1"/>
  <c r="P172" i="1"/>
  <c r="Q746" i="1"/>
  <c r="P204" i="1"/>
  <c r="P907" i="1"/>
  <c r="Q434" i="1"/>
  <c r="P933" i="1"/>
  <c r="P880" i="1"/>
  <c r="Q404" i="1"/>
  <c r="P7" i="1"/>
  <c r="Q7" i="1"/>
  <c r="R43" i="1" l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T61" i="1" s="1"/>
  <c r="U61" i="1" s="1"/>
  <c r="P13" i="1"/>
  <c r="Q3" i="1"/>
  <c r="P3" i="1"/>
  <c r="R62" i="1" l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T84" i="1" s="1"/>
  <c r="U84" i="1" s="1"/>
  <c r="R85" i="1" l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T105" i="1" s="1"/>
  <c r="U105" i="1" s="1"/>
  <c r="R106" i="1" l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T125" i="1" s="1"/>
  <c r="U125" i="1" s="1"/>
  <c r="R126" i="1" l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T147" i="1" s="1"/>
  <c r="U147" i="1" s="1"/>
  <c r="R148" i="1" l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T168" i="1" s="1"/>
  <c r="U168" i="1" s="1"/>
  <c r="R169" i="1" l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T190" i="1" s="1"/>
  <c r="U190" i="1" s="1"/>
  <c r="R191" i="1" l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T211" i="1" s="1"/>
  <c r="U211" i="1" s="1"/>
  <c r="R212" i="1" l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T232" i="1" s="1"/>
  <c r="U232" i="1" s="1"/>
  <c r="R233" i="1" l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T253" i="1" s="1"/>
  <c r="U253" i="1" s="1"/>
  <c r="R254" i="1" l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T275" i="1" s="1"/>
  <c r="U275" i="1" s="1"/>
  <c r="R276" i="1" l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T295" i="1" s="1"/>
  <c r="U295" i="1" s="1"/>
  <c r="R296" i="1" l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T314" i="1" s="1"/>
  <c r="U314" i="1" s="1"/>
  <c r="R315" i="1" l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T337" i="1" s="1"/>
  <c r="U337" i="1" s="1"/>
  <c r="R338" i="1" l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T357" i="1" s="1"/>
  <c r="U357" i="1" s="1"/>
  <c r="R358" i="1" l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T378" i="1" s="1"/>
  <c r="U378" i="1" s="1"/>
  <c r="R379" i="1" l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T400" i="1" s="1"/>
  <c r="U400" i="1" s="1"/>
  <c r="R401" i="1" l="1"/>
  <c r="R402" i="1" s="1"/>
  <c r="R403" i="1" s="1"/>
  <c r="R404" i="1" s="1"/>
  <c r="R405" i="1" s="1"/>
  <c r="R406" i="1" s="1"/>
  <c r="R407" i="1" s="1"/>
  <c r="R408" i="1" s="1"/>
  <c r="R409" i="1" s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T420" i="1" s="1"/>
  <c r="U420" i="1" s="1"/>
  <c r="R421" i="1" l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T443" i="1" s="1"/>
  <c r="U443" i="1" s="1"/>
  <c r="R444" i="1" l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T464" i="1" s="1"/>
  <c r="U464" i="1" s="1"/>
  <c r="R465" i="1" l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R483" i="1" s="1"/>
  <c r="R484" i="1" s="1"/>
  <c r="R485" i="1" s="1"/>
  <c r="T485" i="1" s="1"/>
  <c r="U485" i="1" s="1"/>
  <c r="R486" i="1" l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T506" i="1" s="1"/>
  <c r="U506" i="1" s="1"/>
  <c r="R507" i="1" l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T527" i="1" s="1"/>
  <c r="U527" i="1" s="1"/>
  <c r="R528" i="1" l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T547" i="1" s="1"/>
  <c r="U547" i="1" s="1"/>
  <c r="R548" i="1" l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T567" i="1" s="1"/>
  <c r="U567" i="1" s="1"/>
  <c r="R568" i="1" l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T589" i="1" s="1"/>
  <c r="U589" i="1" s="1"/>
  <c r="R590" i="1" l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T609" i="1" s="1"/>
  <c r="U609" i="1" s="1"/>
  <c r="R610" i="1" l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6" i="1" s="1"/>
  <c r="R627" i="1" s="1"/>
  <c r="R628" i="1" s="1"/>
  <c r="R629" i="1" s="1"/>
  <c r="R630" i="1" s="1"/>
  <c r="R631" i="1" s="1"/>
  <c r="T631" i="1" s="1"/>
  <c r="U631" i="1" s="1"/>
  <c r="R632" i="1" l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R643" i="1" s="1"/>
  <c r="R644" i="1" s="1"/>
  <c r="R645" i="1" s="1"/>
  <c r="R646" i="1" s="1"/>
  <c r="R647" i="1" s="1"/>
  <c r="R648" i="1" s="1"/>
  <c r="R649" i="1" s="1"/>
  <c r="R650" i="1" s="1"/>
  <c r="R651" i="1" s="1"/>
  <c r="R652" i="1" s="1"/>
  <c r="T652" i="1" s="1"/>
  <c r="U652" i="1" s="1"/>
  <c r="R653" i="1" l="1"/>
  <c r="R654" i="1" s="1"/>
  <c r="R655" i="1" s="1"/>
  <c r="R656" i="1" s="1"/>
  <c r="R657" i="1" s="1"/>
  <c r="R658" i="1" s="1"/>
  <c r="R659" i="1" s="1"/>
  <c r="R660" i="1" s="1"/>
  <c r="R661" i="1" s="1"/>
  <c r="R662" i="1" s="1"/>
  <c r="R663" i="1" s="1"/>
  <c r="R664" i="1" s="1"/>
  <c r="R665" i="1" s="1"/>
  <c r="R666" i="1" s="1"/>
  <c r="R667" i="1" s="1"/>
  <c r="R668" i="1" s="1"/>
  <c r="R669" i="1" s="1"/>
  <c r="R670" i="1" s="1"/>
  <c r="R671" i="1" s="1"/>
  <c r="R672" i="1" s="1"/>
  <c r="R673" i="1" s="1"/>
  <c r="T673" i="1" s="1"/>
  <c r="U673" i="1" s="1"/>
  <c r="R674" i="1" l="1"/>
  <c r="R675" i="1" s="1"/>
  <c r="R676" i="1" s="1"/>
  <c r="R677" i="1" s="1"/>
  <c r="R678" i="1" s="1"/>
  <c r="R679" i="1" s="1"/>
  <c r="R680" i="1" s="1"/>
  <c r="R681" i="1" s="1"/>
  <c r="R682" i="1" s="1"/>
  <c r="R683" i="1" s="1"/>
  <c r="R684" i="1" s="1"/>
  <c r="R685" i="1" s="1"/>
  <c r="R686" i="1" s="1"/>
  <c r="R687" i="1" s="1"/>
  <c r="R688" i="1" s="1"/>
  <c r="R689" i="1" s="1"/>
  <c r="R690" i="1" s="1"/>
  <c r="R691" i="1" s="1"/>
  <c r="R692" i="1" s="1"/>
  <c r="R693" i="1" s="1"/>
  <c r="R694" i="1" s="1"/>
  <c r="R695" i="1" s="1"/>
  <c r="R696" i="1" s="1"/>
  <c r="T696" i="1" s="1"/>
  <c r="U696" i="1" s="1"/>
  <c r="R697" i="1" l="1"/>
  <c r="R698" i="1" s="1"/>
  <c r="R699" i="1" s="1"/>
  <c r="R700" i="1" s="1"/>
  <c r="R701" i="1" s="1"/>
  <c r="R702" i="1" s="1"/>
  <c r="R703" i="1" s="1"/>
  <c r="R704" i="1" s="1"/>
  <c r="R705" i="1" s="1"/>
  <c r="R706" i="1" s="1"/>
  <c r="R707" i="1" s="1"/>
  <c r="R708" i="1" s="1"/>
  <c r="R709" i="1" s="1"/>
  <c r="R710" i="1" s="1"/>
  <c r="R711" i="1" s="1"/>
  <c r="R712" i="1" s="1"/>
  <c r="R713" i="1" s="1"/>
  <c r="R714" i="1" s="1"/>
  <c r="R715" i="1" s="1"/>
  <c r="T715" i="1" s="1"/>
  <c r="U715" i="1" s="1"/>
  <c r="R716" i="1" l="1"/>
  <c r="R717" i="1" s="1"/>
  <c r="R718" i="1" s="1"/>
  <c r="R719" i="1" s="1"/>
  <c r="R720" i="1" s="1"/>
  <c r="R721" i="1" s="1"/>
  <c r="R722" i="1" s="1"/>
  <c r="R723" i="1" s="1"/>
  <c r="R724" i="1" s="1"/>
  <c r="R725" i="1" s="1"/>
  <c r="R726" i="1" s="1"/>
  <c r="R727" i="1" s="1"/>
  <c r="R728" i="1" s="1"/>
  <c r="R729" i="1" s="1"/>
  <c r="R730" i="1" s="1"/>
  <c r="R731" i="1" s="1"/>
  <c r="R732" i="1" s="1"/>
  <c r="R733" i="1" s="1"/>
  <c r="R734" i="1" s="1"/>
  <c r="R735" i="1" s="1"/>
  <c r="R736" i="1" s="1"/>
  <c r="T736" i="1" s="1"/>
  <c r="U736" i="1" s="1"/>
  <c r="R737" i="1" l="1"/>
  <c r="R738" i="1" s="1"/>
  <c r="R739" i="1" s="1"/>
  <c r="R740" i="1" s="1"/>
  <c r="R741" i="1" s="1"/>
  <c r="R742" i="1" s="1"/>
  <c r="R743" i="1" s="1"/>
  <c r="R744" i="1" s="1"/>
  <c r="R745" i="1" s="1"/>
  <c r="R746" i="1" s="1"/>
  <c r="R747" i="1" s="1"/>
  <c r="R748" i="1" s="1"/>
  <c r="R749" i="1" s="1"/>
  <c r="R750" i="1" s="1"/>
  <c r="R751" i="1" s="1"/>
  <c r="R752" i="1" s="1"/>
  <c r="R753" i="1" s="1"/>
  <c r="R754" i="1" s="1"/>
  <c r="R755" i="1" s="1"/>
  <c r="R756" i="1" s="1"/>
  <c r="R757" i="1" s="1"/>
  <c r="T757" i="1" s="1"/>
  <c r="U757" i="1" s="1"/>
  <c r="R758" i="1" l="1"/>
  <c r="R759" i="1" s="1"/>
  <c r="R760" i="1" s="1"/>
  <c r="R761" i="1" s="1"/>
  <c r="R762" i="1" s="1"/>
  <c r="R763" i="1" s="1"/>
  <c r="R764" i="1" s="1"/>
  <c r="R765" i="1" s="1"/>
  <c r="R766" i="1" s="1"/>
  <c r="R767" i="1" s="1"/>
  <c r="R768" i="1" s="1"/>
  <c r="R769" i="1" s="1"/>
  <c r="R770" i="1" s="1"/>
  <c r="R771" i="1" s="1"/>
  <c r="R772" i="1" s="1"/>
  <c r="R773" i="1" s="1"/>
  <c r="R774" i="1" s="1"/>
  <c r="R775" i="1" s="1"/>
  <c r="R776" i="1" s="1"/>
  <c r="R777" i="1" s="1"/>
  <c r="T777" i="1" s="1"/>
  <c r="U777" i="1" s="1"/>
  <c r="R778" i="1" l="1"/>
  <c r="R779" i="1" s="1"/>
  <c r="R780" i="1" s="1"/>
  <c r="R781" i="1" s="1"/>
  <c r="R782" i="1" s="1"/>
  <c r="R783" i="1" s="1"/>
  <c r="R784" i="1" s="1"/>
  <c r="R785" i="1" s="1"/>
  <c r="R786" i="1" s="1"/>
  <c r="R787" i="1" s="1"/>
  <c r="R788" i="1" s="1"/>
  <c r="R789" i="1" s="1"/>
  <c r="R790" i="1" s="1"/>
  <c r="R791" i="1" s="1"/>
  <c r="R792" i="1" s="1"/>
  <c r="R793" i="1" s="1"/>
  <c r="R794" i="1" s="1"/>
  <c r="R795" i="1" s="1"/>
  <c r="R796" i="1" s="1"/>
  <c r="R797" i="1" s="1"/>
  <c r="R798" i="1" s="1"/>
  <c r="T798" i="1" s="1"/>
  <c r="U798" i="1" s="1"/>
  <c r="R799" i="1" l="1"/>
  <c r="R800" i="1" s="1"/>
  <c r="R801" i="1" s="1"/>
  <c r="R802" i="1" s="1"/>
  <c r="R803" i="1" s="1"/>
  <c r="R804" i="1" s="1"/>
  <c r="R805" i="1" s="1"/>
  <c r="R806" i="1" s="1"/>
  <c r="R807" i="1" s="1"/>
  <c r="R808" i="1" s="1"/>
  <c r="R809" i="1" s="1"/>
  <c r="R810" i="1" s="1"/>
  <c r="R811" i="1" s="1"/>
  <c r="R812" i="1" s="1"/>
  <c r="R813" i="1" s="1"/>
  <c r="R814" i="1" s="1"/>
  <c r="R815" i="1" s="1"/>
  <c r="R816" i="1" s="1"/>
  <c r="R817" i="1" s="1"/>
  <c r="T817" i="1" s="1"/>
  <c r="U817" i="1" s="1"/>
  <c r="R818" i="1" l="1"/>
  <c r="R819" i="1" s="1"/>
  <c r="R820" i="1" s="1"/>
  <c r="R821" i="1" s="1"/>
  <c r="R822" i="1" s="1"/>
  <c r="R823" i="1" s="1"/>
  <c r="R824" i="1" s="1"/>
  <c r="R825" i="1" s="1"/>
  <c r="R826" i="1" s="1"/>
  <c r="R827" i="1" s="1"/>
  <c r="R828" i="1" s="1"/>
  <c r="R829" i="1" s="1"/>
  <c r="R830" i="1" s="1"/>
  <c r="R831" i="1" s="1"/>
  <c r="R832" i="1" s="1"/>
  <c r="R833" i="1" s="1"/>
  <c r="R834" i="1" s="1"/>
  <c r="R835" i="1" s="1"/>
  <c r="R836" i="1" s="1"/>
  <c r="R837" i="1" s="1"/>
  <c r="T837" i="1" s="1"/>
  <c r="U837" i="1" s="1"/>
  <c r="R838" i="1" l="1"/>
  <c r="R839" i="1" s="1"/>
  <c r="R840" i="1" s="1"/>
  <c r="R841" i="1" s="1"/>
  <c r="R842" i="1" s="1"/>
  <c r="R843" i="1" s="1"/>
  <c r="R844" i="1" s="1"/>
  <c r="R845" i="1" s="1"/>
  <c r="R846" i="1" s="1"/>
  <c r="R847" i="1" s="1"/>
  <c r="R848" i="1" s="1"/>
  <c r="R849" i="1" s="1"/>
  <c r="R850" i="1" s="1"/>
  <c r="R851" i="1" s="1"/>
  <c r="R852" i="1" s="1"/>
  <c r="R853" i="1" s="1"/>
  <c r="R854" i="1" s="1"/>
  <c r="R855" i="1" s="1"/>
  <c r="R856" i="1" s="1"/>
  <c r="R857" i="1" s="1"/>
  <c r="R858" i="1" s="1"/>
  <c r="R859" i="1" s="1"/>
  <c r="T859" i="1" s="1"/>
  <c r="U859" i="1" s="1"/>
  <c r="R860" i="1" l="1"/>
  <c r="R861" i="1" s="1"/>
  <c r="R862" i="1" s="1"/>
  <c r="R863" i="1" s="1"/>
  <c r="R864" i="1" s="1"/>
  <c r="R865" i="1" s="1"/>
  <c r="R866" i="1" s="1"/>
  <c r="R867" i="1" s="1"/>
  <c r="R868" i="1" s="1"/>
  <c r="R869" i="1" s="1"/>
  <c r="R870" i="1" s="1"/>
  <c r="R871" i="1" s="1"/>
  <c r="R872" i="1" s="1"/>
  <c r="R873" i="1" s="1"/>
  <c r="R874" i="1" s="1"/>
  <c r="R875" i="1" s="1"/>
  <c r="R876" i="1" s="1"/>
  <c r="R877" i="1" s="1"/>
  <c r="R878" i="1" s="1"/>
  <c r="R879" i="1" s="1"/>
  <c r="R880" i="1" s="1"/>
  <c r="R881" i="1" s="1"/>
  <c r="T881" i="1" s="1"/>
  <c r="U881" i="1" s="1"/>
  <c r="R882" i="1" l="1"/>
  <c r="R883" i="1" s="1"/>
  <c r="R884" i="1" s="1"/>
  <c r="R885" i="1" s="1"/>
  <c r="R886" i="1" s="1"/>
  <c r="R887" i="1" s="1"/>
  <c r="R888" i="1" s="1"/>
  <c r="R889" i="1" s="1"/>
  <c r="R890" i="1" s="1"/>
  <c r="R891" i="1" s="1"/>
  <c r="R892" i="1" s="1"/>
  <c r="R893" i="1" s="1"/>
  <c r="R894" i="1" s="1"/>
  <c r="R895" i="1" s="1"/>
  <c r="R896" i="1" s="1"/>
  <c r="R897" i="1" s="1"/>
  <c r="R898" i="1" s="1"/>
  <c r="R899" i="1" s="1"/>
  <c r="R900" i="1" s="1"/>
  <c r="R901" i="1" s="1"/>
  <c r="R902" i="1" s="1"/>
  <c r="R903" i="1" s="1"/>
  <c r="R904" i="1" s="1"/>
  <c r="R905" i="1" s="1"/>
  <c r="R906" i="1" s="1"/>
  <c r="R907" i="1" s="1"/>
  <c r="R908" i="1" s="1"/>
  <c r="R909" i="1" s="1"/>
  <c r="R910" i="1" s="1"/>
  <c r="R911" i="1" s="1"/>
  <c r="R912" i="1" s="1"/>
  <c r="R913" i="1" s="1"/>
  <c r="R914" i="1" s="1"/>
  <c r="R915" i="1" s="1"/>
  <c r="R916" i="1" s="1"/>
  <c r="R917" i="1" s="1"/>
  <c r="R918" i="1" s="1"/>
  <c r="R919" i="1" s="1"/>
  <c r="R920" i="1" s="1"/>
  <c r="R921" i="1" s="1"/>
  <c r="R922" i="1" s="1"/>
  <c r="R923" i="1" s="1"/>
  <c r="T923" i="1" s="1"/>
  <c r="U923" i="1" s="1"/>
  <c r="T901" i="1" l="1"/>
  <c r="U901" i="1" s="1"/>
  <c r="R924" i="1"/>
  <c r="R925" i="1" s="1"/>
  <c r="R926" i="1" s="1"/>
  <c r="R927" i="1" s="1"/>
  <c r="R928" i="1" s="1"/>
  <c r="R929" i="1" s="1"/>
  <c r="R930" i="1" s="1"/>
  <c r="R931" i="1" s="1"/>
  <c r="R932" i="1" s="1"/>
  <c r="R933" i="1" s="1"/>
  <c r="R934" i="1" s="1"/>
  <c r="R935" i="1" s="1"/>
  <c r="R936" i="1" s="1"/>
  <c r="R937" i="1" s="1"/>
  <c r="R938" i="1" s="1"/>
  <c r="R939" i="1" s="1"/>
  <c r="R940" i="1" s="1"/>
  <c r="R941" i="1" s="1"/>
  <c r="R942" i="1" s="1"/>
  <c r="R943" i="1" s="1"/>
  <c r="R944" i="1" s="1"/>
  <c r="R945" i="1" s="1"/>
  <c r="T945" i="1" s="1"/>
  <c r="T7" i="1"/>
  <c r="T12" i="1"/>
  <c r="U945" i="1" l="1"/>
  <c r="L7" i="2" s="1" a="1"/>
  <c r="R946" i="1"/>
  <c r="R947" i="1" s="1"/>
  <c r="R948" i="1" s="1"/>
  <c r="R949" i="1" s="1"/>
  <c r="R950" i="1" s="1"/>
  <c r="R951" i="1" s="1"/>
  <c r="R952" i="1" s="1"/>
  <c r="R953" i="1" s="1"/>
  <c r="R954" i="1" s="1"/>
  <c r="R955" i="1" s="1"/>
  <c r="R956" i="1" s="1"/>
  <c r="R957" i="1" s="1"/>
  <c r="R958" i="1" s="1"/>
  <c r="R959" i="1" s="1"/>
  <c r="R960" i="1" s="1"/>
  <c r="R961" i="1" s="1"/>
  <c r="R962" i="1" s="1"/>
  <c r="R963" i="1" s="1"/>
  <c r="R964" i="1" s="1"/>
  <c r="R965" i="1" s="1"/>
  <c r="T965" i="1" s="1"/>
  <c r="U965" i="1" s="1"/>
  <c r="U12" i="1"/>
  <c r="U7" i="1"/>
  <c r="L106" i="2" l="1"/>
  <c r="L102" i="2"/>
  <c r="L98" i="2"/>
  <c r="L94" i="2"/>
  <c r="L90" i="2"/>
  <c r="L86" i="2"/>
  <c r="L82" i="2"/>
  <c r="L78" i="2"/>
  <c r="L74" i="2"/>
  <c r="L70" i="2"/>
  <c r="L66" i="2"/>
  <c r="L62" i="2"/>
  <c r="L58" i="2"/>
  <c r="L54" i="2"/>
  <c r="L50" i="2"/>
  <c r="L46" i="2"/>
  <c r="L42" i="2"/>
  <c r="L38" i="2"/>
  <c r="L34" i="2"/>
  <c r="L30" i="2"/>
  <c r="L26" i="2"/>
  <c r="L22" i="2"/>
  <c r="L18" i="2"/>
  <c r="L14" i="2"/>
  <c r="L10" i="2"/>
  <c r="L105" i="2"/>
  <c r="L101" i="2"/>
  <c r="L97" i="2"/>
  <c r="L93" i="2"/>
  <c r="L89" i="2"/>
  <c r="L85" i="2"/>
  <c r="L81" i="2"/>
  <c r="L77" i="2"/>
  <c r="L73" i="2"/>
  <c r="L69" i="2"/>
  <c r="L65" i="2"/>
  <c r="L61" i="2"/>
  <c r="L57" i="2"/>
  <c r="L53" i="2"/>
  <c r="L49" i="2"/>
  <c r="L45" i="2"/>
  <c r="L41" i="2"/>
  <c r="L37" i="2"/>
  <c r="L33" i="2"/>
  <c r="L29" i="2"/>
  <c r="L25" i="2"/>
  <c r="L21" i="2"/>
  <c r="L17" i="2"/>
  <c r="L13" i="2"/>
  <c r="L9" i="2"/>
  <c r="L104" i="2"/>
  <c r="L100" i="2"/>
  <c r="L96" i="2"/>
  <c r="L92" i="2"/>
  <c r="L88" i="2"/>
  <c r="L84" i="2"/>
  <c r="L80" i="2"/>
  <c r="L76" i="2"/>
  <c r="L72" i="2"/>
  <c r="L68" i="2"/>
  <c r="L64" i="2"/>
  <c r="L60" i="2"/>
  <c r="L56" i="2"/>
  <c r="L52" i="2"/>
  <c r="L48" i="2"/>
  <c r="L44" i="2"/>
  <c r="L40" i="2"/>
  <c r="L36" i="2"/>
  <c r="L32" i="2"/>
  <c r="L28" i="2"/>
  <c r="L24" i="2"/>
  <c r="L20" i="2"/>
  <c r="L16" i="2"/>
  <c r="L12" i="2"/>
  <c r="L8" i="2"/>
  <c r="L103" i="2"/>
  <c r="L99" i="2"/>
  <c r="L95" i="2"/>
  <c r="L91" i="2"/>
  <c r="L87" i="2"/>
  <c r="L83" i="2"/>
  <c r="L79" i="2"/>
  <c r="L75" i="2"/>
  <c r="L71" i="2"/>
  <c r="L67" i="2"/>
  <c r="L51" i="2"/>
  <c r="L35" i="2"/>
  <c r="L19" i="2"/>
  <c r="L63" i="2"/>
  <c r="L47" i="2"/>
  <c r="L31" i="2"/>
  <c r="L15" i="2"/>
  <c r="L59" i="2"/>
  <c r="L43" i="2"/>
  <c r="L27" i="2"/>
  <c r="L11" i="2"/>
  <c r="L55" i="2"/>
  <c r="L39" i="2"/>
  <c r="L23" i="2"/>
  <c r="L7" i="2"/>
  <c r="W125" i="1"/>
  <c r="W147" i="1"/>
  <c r="W400" i="1"/>
  <c r="W443" i="1"/>
  <c r="W464" i="1"/>
  <c r="W506" i="1"/>
  <c r="W631" i="1"/>
  <c r="W901" i="1"/>
  <c r="W420" i="1"/>
  <c r="W736" i="1"/>
  <c r="W777" i="1"/>
  <c r="W61" i="1"/>
  <c r="V61" i="1"/>
  <c r="W84" i="1"/>
  <c r="V84" i="1"/>
  <c r="W105" i="1"/>
  <c r="V105" i="1"/>
  <c r="V125" i="1"/>
  <c r="V147" i="1"/>
  <c r="W190" i="1"/>
  <c r="W168" i="1"/>
  <c r="V168" i="1"/>
  <c r="V190" i="1"/>
  <c r="W211" i="1"/>
  <c r="V211" i="1"/>
  <c r="W232" i="1"/>
  <c r="V232" i="1"/>
  <c r="W253" i="1"/>
  <c r="V253" i="1"/>
  <c r="W275" i="1"/>
  <c r="V275" i="1"/>
  <c r="W295" i="1"/>
  <c r="V295" i="1"/>
  <c r="W314" i="1"/>
  <c r="V314" i="1"/>
  <c r="W337" i="1"/>
  <c r="V337" i="1"/>
  <c r="W357" i="1"/>
  <c r="V357" i="1"/>
  <c r="W378" i="1"/>
  <c r="V378" i="1"/>
  <c r="V400" i="1"/>
  <c r="V420" i="1"/>
  <c r="V443" i="1"/>
  <c r="V464" i="1"/>
  <c r="W485" i="1"/>
  <c r="V485" i="1"/>
  <c r="V506" i="1"/>
  <c r="W527" i="1"/>
  <c r="V527" i="1"/>
  <c r="W547" i="1"/>
  <c r="V547" i="1"/>
  <c r="W567" i="1"/>
  <c r="V567" i="1"/>
  <c r="W589" i="1"/>
  <c r="V589" i="1"/>
  <c r="W609" i="1"/>
  <c r="V609" i="1"/>
  <c r="V631" i="1"/>
  <c r="W652" i="1"/>
  <c r="V652" i="1"/>
  <c r="W673" i="1"/>
  <c r="V673" i="1"/>
  <c r="W696" i="1"/>
  <c r="V696" i="1"/>
  <c r="W715" i="1"/>
  <c r="V715" i="1"/>
  <c r="V736" i="1"/>
  <c r="W757" i="1"/>
  <c r="V757" i="1"/>
  <c r="V777" i="1"/>
  <c r="W798" i="1"/>
  <c r="V798" i="1"/>
  <c r="W817" i="1"/>
  <c r="V817" i="1"/>
  <c r="W837" i="1"/>
  <c r="V837" i="1"/>
  <c r="W859" i="1"/>
  <c r="V859" i="1"/>
  <c r="W881" i="1"/>
  <c r="V881" i="1"/>
  <c r="W923" i="1"/>
  <c r="V923" i="1"/>
  <c r="V901" i="1"/>
  <c r="W965" i="1"/>
  <c r="V965" i="1"/>
  <c r="W945" i="1"/>
  <c r="V945" i="1"/>
  <c r="W42" i="1"/>
  <c r="V42" i="1"/>
  <c r="R966" i="1"/>
  <c r="R967" i="1" s="1"/>
  <c r="R968" i="1" s="1"/>
  <c r="R969" i="1" s="1"/>
  <c r="R970" i="1" s="1"/>
  <c r="R971" i="1" s="1"/>
  <c r="R972" i="1" s="1"/>
  <c r="R973" i="1" s="1"/>
  <c r="R974" i="1" s="1"/>
  <c r="R975" i="1" s="1"/>
  <c r="R976" i="1" s="1"/>
  <c r="R977" i="1" s="1"/>
  <c r="R978" i="1" s="1"/>
  <c r="R979" i="1" s="1"/>
  <c r="R980" i="1" s="1"/>
  <c r="R981" i="1" s="1"/>
  <c r="R982" i="1" s="1"/>
  <c r="R983" i="1" s="1"/>
  <c r="R984" i="1" s="1"/>
  <c r="R985" i="1" s="1"/>
  <c r="R986" i="1" s="1"/>
  <c r="R987" i="1" s="1"/>
  <c r="R988" i="1" s="1"/>
  <c r="T988" i="1" s="1"/>
  <c r="U988" i="1" s="1"/>
  <c r="W988" i="1" l="1"/>
  <c r="V988" i="1"/>
  <c r="R989" i="1"/>
  <c r="R990" i="1" s="1"/>
  <c r="R991" i="1" s="1"/>
  <c r="R992" i="1" s="1"/>
  <c r="R993" i="1" s="1"/>
  <c r="R994" i="1" s="1"/>
  <c r="R995" i="1" s="1"/>
  <c r="R996" i="1" s="1"/>
  <c r="R997" i="1" s="1"/>
  <c r="R998" i="1" s="1"/>
  <c r="R999" i="1" s="1"/>
  <c r="R1000" i="1" s="1"/>
  <c r="R1001" i="1" s="1"/>
  <c r="R1002" i="1" s="1"/>
  <c r="R1003" i="1" s="1"/>
  <c r="R1004" i="1" s="1"/>
  <c r="R1005" i="1" s="1"/>
  <c r="R1006" i="1" s="1"/>
  <c r="R1007" i="1" s="1"/>
  <c r="R1008" i="1" s="1"/>
  <c r="T1008" i="1" s="1"/>
  <c r="U1008" i="1" s="1"/>
  <c r="W16" i="1"/>
  <c r="V16" i="1"/>
  <c r="V7" i="1"/>
  <c r="W7" i="1"/>
  <c r="W1008" i="1" l="1"/>
  <c r="V1008" i="1"/>
  <c r="V13" i="1"/>
  <c r="W3" i="1"/>
  <c r="V3" i="1"/>
  <c r="R1009" i="1"/>
  <c r="R1010" i="1" s="1"/>
  <c r="R1011" i="1" s="1"/>
  <c r="R1012" i="1" s="1"/>
  <c r="R1013" i="1" s="1"/>
  <c r="R1014" i="1" s="1"/>
  <c r="R1015" i="1" s="1"/>
  <c r="R1016" i="1" s="1"/>
  <c r="R1017" i="1" s="1"/>
  <c r="R1018" i="1" s="1"/>
  <c r="R1019" i="1" s="1"/>
  <c r="R1020" i="1" s="1"/>
  <c r="R1021" i="1" s="1"/>
  <c r="R1022" i="1" s="1"/>
  <c r="R1023" i="1" s="1"/>
  <c r="R1024" i="1" s="1"/>
  <c r="R1025" i="1" s="1"/>
  <c r="R1026" i="1" s="1"/>
  <c r="R1027" i="1" s="1"/>
  <c r="R1028" i="1" s="1"/>
  <c r="R1029" i="1" s="1"/>
  <c r="T1029" i="1" s="1"/>
  <c r="U1029" i="1" s="1"/>
  <c r="W1029" i="1" l="1"/>
  <c r="V1029" i="1"/>
  <c r="E6" i="2" a="1"/>
  <c r="E89" i="2" s="1"/>
  <c r="E93" i="2" l="1"/>
  <c r="E57" i="2"/>
  <c r="E67" i="2"/>
  <c r="E77" i="2"/>
  <c r="E71" i="2"/>
  <c r="E43" i="2"/>
  <c r="E91" i="2"/>
  <c r="E81" i="2"/>
  <c r="E88" i="2"/>
  <c r="E96" i="2"/>
  <c r="E100" i="2"/>
  <c r="E73" i="2"/>
  <c r="E85" i="2"/>
  <c r="E94" i="2"/>
  <c r="E19" i="2"/>
  <c r="E7" i="2"/>
  <c r="E6" i="2"/>
  <c r="E48" i="2"/>
  <c r="E97" i="2"/>
  <c r="E41" i="2"/>
  <c r="E59" i="2"/>
  <c r="E102" i="2"/>
  <c r="E61" i="2"/>
  <c r="E99" i="2"/>
  <c r="E62" i="2"/>
  <c r="E11" i="2"/>
  <c r="E79" i="2"/>
  <c r="E50" i="2"/>
  <c r="E16" i="2"/>
  <c r="E13" i="2"/>
  <c r="E63" i="2"/>
  <c r="E95" i="2"/>
  <c r="E92" i="2"/>
  <c r="E23" i="2"/>
  <c r="E104" i="2"/>
  <c r="E47" i="2"/>
  <c r="E20" i="2"/>
  <c r="E69" i="2"/>
  <c r="E27" i="2"/>
  <c r="E52" i="2"/>
  <c r="E86" i="2"/>
  <c r="E72" i="2"/>
  <c r="E106" i="2"/>
  <c r="E21" i="2"/>
  <c r="E39" i="2"/>
  <c r="E45" i="2"/>
  <c r="E54" i="2"/>
  <c r="E55" i="2"/>
  <c r="E64" i="2"/>
  <c r="E66" i="2"/>
  <c r="E17" i="2"/>
  <c r="E24" i="2"/>
  <c r="E40" i="2"/>
  <c r="E83" i="2"/>
  <c r="E68" i="2"/>
  <c r="E15" i="2"/>
  <c r="E70" i="2"/>
  <c r="E49" i="2"/>
  <c r="E25" i="2"/>
  <c r="E14" i="2"/>
  <c r="E33" i="2"/>
  <c r="E28" i="2"/>
  <c r="E9" i="2"/>
  <c r="E10" i="2"/>
  <c r="E46" i="2"/>
  <c r="E58" i="2"/>
  <c r="E98" i="2"/>
  <c r="E82" i="2"/>
  <c r="E12" i="2"/>
  <c r="E31" i="2"/>
  <c r="E90" i="2"/>
  <c r="E36" i="2"/>
  <c r="E56" i="2"/>
  <c r="E18" i="2"/>
  <c r="E42" i="2"/>
  <c r="E101" i="2"/>
  <c r="E35" i="2"/>
  <c r="E65" i="2"/>
  <c r="E74" i="2"/>
  <c r="E78" i="2"/>
  <c r="E75" i="2"/>
  <c r="E32" i="2"/>
  <c r="E29" i="2"/>
  <c r="E26" i="2"/>
  <c r="E8" i="2"/>
  <c r="E38" i="2"/>
  <c r="E60" i="2"/>
  <c r="E53" i="2"/>
  <c r="E37" i="2"/>
  <c r="E51" i="2"/>
  <c r="E34" i="2"/>
  <c r="E103" i="2"/>
  <c r="E30" i="2"/>
  <c r="E44" i="2"/>
  <c r="E84" i="2"/>
  <c r="E22" i="2"/>
  <c r="E76" i="2"/>
  <c r="E80" i="2"/>
  <c r="E105" i="2"/>
  <c r="E87" i="2"/>
</calcChain>
</file>

<file path=xl/comments1.xml><?xml version="1.0" encoding="utf-8"?>
<comments xmlns="http://schemas.openxmlformats.org/spreadsheetml/2006/main">
  <authors>
    <author>Vance</author>
  </authors>
  <commentList>
    <comment ref="P2" authorId="0">
      <text>
        <r>
          <rPr>
            <b/>
            <sz val="9"/>
            <color indexed="81"/>
            <rFont val="Tahoma"/>
            <family val="2"/>
          </rPr>
          <t>Vance:</t>
        </r>
        <r>
          <rPr>
            <sz val="9"/>
            <color indexed="81"/>
            <rFont val="Tahoma"/>
            <family val="2"/>
          </rPr>
          <t xml:space="preserve">
Sharpe ratio geneated using daily returns</t>
        </r>
      </text>
    </comment>
    <comment ref="V2" authorId="0">
      <text>
        <r>
          <rPr>
            <b/>
            <sz val="9"/>
            <color indexed="81"/>
            <rFont val="Tahoma"/>
            <family val="2"/>
          </rPr>
          <t>Vance:</t>
        </r>
        <r>
          <rPr>
            <sz val="9"/>
            <color indexed="81"/>
            <rFont val="Tahoma"/>
            <family val="2"/>
          </rPr>
          <t xml:space="preserve">
Sharpe Ratio using monthly returns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Vance:</t>
        </r>
        <r>
          <rPr>
            <sz val="9"/>
            <color indexed="81"/>
            <rFont val="Tahoma"/>
            <family val="2"/>
          </rPr>
          <t xml:space="preserve">
Must be a day when the market was open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Vance:</t>
        </r>
        <r>
          <rPr>
            <sz val="9"/>
            <color indexed="81"/>
            <rFont val="Tahoma"/>
            <family val="2"/>
          </rPr>
          <t xml:space="preserve">
Must be a day when market was open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Vance:</t>
        </r>
        <r>
          <rPr>
            <sz val="9"/>
            <color indexed="81"/>
            <rFont val="Tahoma"/>
            <family val="2"/>
          </rPr>
          <t xml:space="preserve">
Insert the column of the prices you want analyzed (e.g., F for SPY)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Vance:</t>
        </r>
        <r>
          <rPr>
            <sz val="9"/>
            <color indexed="81"/>
            <rFont val="Tahoma"/>
            <family val="2"/>
          </rPr>
          <t xml:space="preserve">
If blank actual treasury data used, if you put in a number e.g., 0 or 1 then that will be used as the annual interest rate for all dates.</t>
        </r>
      </text>
    </comment>
  </commentList>
</comments>
</file>

<file path=xl/sharedStrings.xml><?xml version="1.0" encoding="utf-8"?>
<sst xmlns="http://schemas.openxmlformats.org/spreadsheetml/2006/main" count="142" uniqueCount="134">
  <si>
    <t>VXX</t>
  </si>
  <si>
    <t>XIV</t>
  </si>
  <si>
    <t>DR</t>
  </si>
  <si>
    <t>$ DR</t>
  </si>
  <si>
    <t>RSP (adj)</t>
  </si>
  <si>
    <t>Data</t>
  </si>
  <si>
    <t>DR-RF</t>
  </si>
  <si>
    <t>IRX (risk free)</t>
  </si>
  <si>
    <t>Diff DR-RF-Ravg</t>
  </si>
  <si>
    <t>Mo R</t>
  </si>
  <si>
    <t>Mo T</t>
  </si>
  <si>
    <t>Mo R-RF</t>
  </si>
  <si>
    <t>SD D ER</t>
  </si>
  <si>
    <t xml:space="preserve"> </t>
  </si>
  <si>
    <t>Diff Mo-rf</t>
  </si>
  <si>
    <t>Bins</t>
  </si>
  <si>
    <t>Dist</t>
  </si>
  <si>
    <t>Row Labels</t>
  </si>
  <si>
    <t>Grand Total</t>
  </si>
  <si>
    <t>Neg % extreme</t>
  </si>
  <si>
    <t>Date</t>
  </si>
  <si>
    <t>End</t>
  </si>
  <si>
    <t>Sum of XIV</t>
  </si>
  <si>
    <t>SPY (adj)</t>
  </si>
  <si>
    <t>RF w override</t>
  </si>
  <si>
    <t>VXZ</t>
  </si>
  <si>
    <t>RND-Rtn</t>
  </si>
  <si>
    <t>Norm Dist</t>
  </si>
  <si>
    <t>ZIV</t>
  </si>
  <si>
    <t>j</t>
  </si>
  <si>
    <t>Data Column</t>
  </si>
  <si>
    <t>D DownsideRisk</t>
  </si>
  <si>
    <t>Mo DwnsideRisk</t>
  </si>
  <si>
    <t>Daily Downside Risk</t>
  </si>
  <si>
    <t>Start Date</t>
  </si>
  <si>
    <t>Stop Date</t>
  </si>
  <si>
    <t>Stop Row</t>
  </si>
  <si>
    <t>Start Row</t>
  </si>
  <si>
    <t>Row</t>
  </si>
  <si>
    <t>Avg Daily 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</si>
  <si>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</si>
  <si>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</si>
  <si>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</si>
  <si>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</si>
  <si>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</si>
  <si>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</si>
  <si>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</si>
  <si>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</si>
  <si>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</si>
  <si>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</si>
  <si>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</si>
  <si>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</si>
  <si>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</si>
  <si>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</si>
  <si>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</si>
  <si>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</si>
  <si>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</si>
  <si>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</si>
  <si>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</si>
  <si>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</si>
  <si>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</si>
  <si>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</si>
  <si>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</si>
  <si>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</si>
  <si>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</si>
  <si>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</si>
  <si>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</si>
  <si>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</si>
  <si>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</si>
  <si>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</si>
  <si>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</si>
  <si>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</si>
  <si>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</si>
  <si>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</si>
  <si>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</si>
  <si>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</si>
  <si>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</si>
  <si>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</si>
  <si>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</si>
  <si>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</si>
  <si>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</si>
  <si>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</si>
  <si>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</si>
  <si>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</si>
  <si>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</si>
  <si>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</si>
  <si>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</si>
  <si>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</si>
  <si>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</si>
  <si>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</si>
  <si>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</si>
  <si>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</si>
  <si>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</si>
  <si>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</si>
  <si>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</si>
  <si>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</si>
  <si>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</si>
  <si>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</si>
  <si>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</si>
  <si>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GH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</si>
  <si>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</si>
  <si>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</si>
  <si>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</si>
  <si>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</si>
  <si>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</si>
  <si>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</si>
  <si>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</si>
  <si>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</si>
  <si>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</si>
  <si>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</si>
  <si>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</si>
  <si>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</si>
  <si>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</si>
  <si>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BW</t>
  </si>
  <si>
    <t>BX</t>
  </si>
  <si>
    <t>BY</t>
  </si>
  <si>
    <t>BZ</t>
  </si>
  <si>
    <t>Must be a trade date</t>
  </si>
  <si>
    <t># of Months</t>
  </si>
  <si>
    <t>Annualized Vol</t>
  </si>
  <si>
    <t>Kurtosis</t>
  </si>
  <si>
    <t>Risk Free override</t>
  </si>
  <si>
    <t xml:space="preserve">    Columns O through Q use daily returns, Columns S through W are used for monthly returns</t>
  </si>
  <si>
    <t xml:space="preserve">    Column H is a randomly generated stock price that has a high quality normal distribution</t>
  </si>
  <si>
    <t>Annualized
 Daily Sharpe</t>
  </si>
  <si>
    <t>Annualized 
Daily Sortino</t>
  </si>
  <si>
    <t>Annualized
Monthly Sharpe</t>
  </si>
  <si>
    <t>Annualized 
Monthly Sortino</t>
  </si>
  <si>
    <t>© 2013 VH2 LLC </t>
  </si>
  <si>
    <t xml:space="preserve">Blue cells are for manual data entry.  J6 &amp; J7 for date range, j13 specifies security to analyze </t>
  </si>
  <si>
    <t>VXX Distribution</t>
  </si>
  <si>
    <t>Random</t>
  </si>
  <si>
    <t>Normal Distribution</t>
  </si>
  <si>
    <t>Sum of RND-Rtn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</si>
</sst>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0.000"/>
    <numFmt numFmtId="166" formatCode="0.00000"/>
    <numFmt numFmtId="167" formatCode="0.000000"/>
  </numFmts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2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0" applyNumberFormat="1"/>
    <xf numFmtId="0" fontId="1" fillId="3" borderId="0" xfId="0" applyFont="1" applyFill="1" applyAlignment="1">
      <alignment horizontal="right" vertical="center" wrapText="1"/>
    </xf>
    <xf numFmtId="0" fontId="0" fillId="4" borderId="0" xfId="0" applyFill="1"/>
    <xf numFmtId="0" fontId="2" fillId="0" borderId="0" xfId="0" applyFont="1"/>
    <xf numFmtId="164" fontId="0" fillId="0" borderId="0" xfId="0" applyNumberFormat="1" applyAlignment="1">
      <alignment horizontal="left"/>
    </xf>
    <xf numFmtId="164" fontId="0" fillId="2" borderId="0" xfId="0" applyNumberFormat="1" applyFill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7" fontId="0" fillId="0" borderId="0" xfId="0" applyNumberFormat="1"/>
    <xf numFmtId="164" fontId="0" fillId="5" borderId="0" xfId="0" applyNumberFormat="1" applyFill="1"/>
    <xf numFmtId="1" fontId="0" fillId="5" borderId="0" xfId="0" applyNumberFormat="1" applyFill="1"/>
    <xf numFmtId="0" fontId="0" fillId="5" borderId="0" xfId="0" applyFill="1"/>
    <xf numFmtId="0" fontId="0" fillId="6" borderId="0" xfId="0" applyFill="1" applyAlignment="1">
      <alignment horizontal="center" wrapText="1"/>
    </xf>
    <xf numFmtId="165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chartsheet" Target="chartsheets/sheet1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[DailyReturnSharpeSortino-30Sept-b.xlsx]Dist Pivot!PivotTable1</c:name>
    <c:fmtId val="1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3</a:t>
            </a:r>
            <a:r>
              <a:rPr lang="en-US" baseline="0"/>
              <a:t> Yr </a:t>
            </a:r>
            <a:r>
              <a:rPr lang="en-US"/>
              <a:t>VXX Daily Returns</a:t>
            </a:r>
            <a:r>
              <a:rPr lang="en-US" baseline="0"/>
              <a:t> &amp; Simulated Stock with Normal distribution</a:t>
            </a:r>
            <a:endParaRPr lang="en-US"/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3"/>
          </a:solidFill>
        </c:spPr>
        <c:marker>
          <c:symbol val="none"/>
        </c:marker>
      </c:pivotFmt>
      <c:pivotFmt>
        <c:idx val="3"/>
        <c:spPr>
          <a:solidFill>
            <a:schemeClr val="accent3"/>
          </a:soli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5091803590066972E-2"/>
          <c:y val="0.11894238919717288"/>
          <c:w val="0.79146550921363334"/>
          <c:h val="0.746546265380673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 Pivot'!$B$3</c:f>
              <c:strCache>
                <c:ptCount val="1"/>
                <c:pt idx="0">
                  <c:v>VXX Distribution</c:v>
                </c:pt>
              </c:strCache>
            </c:strRef>
          </c:tx>
          <c:invertIfNegative val="0"/>
          <c:cat>
            <c:strRef>
              <c:f>'Dist Pivot'!$A$4:$A$105</c:f>
              <c:strCache>
                <c:ptCount val="101"/>
                <c:pt idx="0">
                  <c:v>-0.22</c:v>
                </c:pt>
                <c:pt idx="1">
                  <c:v>-0.2156</c:v>
                </c:pt>
                <c:pt idx="2">
                  <c:v>-0.2112</c:v>
                </c:pt>
                <c:pt idx="3">
                  <c:v>-0.2068</c:v>
                </c:pt>
                <c:pt idx="4">
                  <c:v>-0.2024</c:v>
                </c:pt>
                <c:pt idx="5">
                  <c:v>-0.198</c:v>
                </c:pt>
                <c:pt idx="6">
                  <c:v>-0.1936</c:v>
                </c:pt>
                <c:pt idx="7">
                  <c:v>-0.1892</c:v>
                </c:pt>
                <c:pt idx="8">
                  <c:v>-0.1848</c:v>
                </c:pt>
                <c:pt idx="9">
                  <c:v>-0.1804</c:v>
                </c:pt>
                <c:pt idx="10">
                  <c:v>-0.176</c:v>
                </c:pt>
                <c:pt idx="11">
                  <c:v>-0.1716</c:v>
                </c:pt>
                <c:pt idx="12">
                  <c:v>-0.1672</c:v>
                </c:pt>
                <c:pt idx="13">
                  <c:v>-0.1628</c:v>
                </c:pt>
                <c:pt idx="14">
                  <c:v>-0.1584</c:v>
                </c:pt>
                <c:pt idx="15">
                  <c:v>-0.154</c:v>
                </c:pt>
                <c:pt idx="16">
                  <c:v>-0.1496</c:v>
                </c:pt>
                <c:pt idx="17">
                  <c:v>-0.1452</c:v>
                </c:pt>
                <c:pt idx="18">
                  <c:v>-0.1408</c:v>
                </c:pt>
                <c:pt idx="19">
                  <c:v>-0.1364</c:v>
                </c:pt>
                <c:pt idx="20">
                  <c:v>-0.132</c:v>
                </c:pt>
                <c:pt idx="21">
                  <c:v>-0.1276</c:v>
                </c:pt>
                <c:pt idx="22">
                  <c:v>-0.1232</c:v>
                </c:pt>
                <c:pt idx="23">
                  <c:v>-0.1188</c:v>
                </c:pt>
                <c:pt idx="24">
                  <c:v>-0.1144</c:v>
                </c:pt>
                <c:pt idx="25">
                  <c:v>-0.11</c:v>
                </c:pt>
                <c:pt idx="26">
                  <c:v>-0.1056</c:v>
                </c:pt>
                <c:pt idx="27">
                  <c:v>-0.1012</c:v>
                </c:pt>
                <c:pt idx="28">
                  <c:v>-0.0968</c:v>
                </c:pt>
                <c:pt idx="29">
                  <c:v>-0.0924</c:v>
                </c:pt>
                <c:pt idx="30">
                  <c:v>-0.088</c:v>
                </c:pt>
                <c:pt idx="31">
                  <c:v>-0.0836</c:v>
                </c:pt>
                <c:pt idx="32">
                  <c:v>-0.0792</c:v>
                </c:pt>
                <c:pt idx="33">
                  <c:v>-0.0748</c:v>
                </c:pt>
                <c:pt idx="34">
                  <c:v>-0.0704</c:v>
                </c:pt>
                <c:pt idx="35">
                  <c:v>-0.066</c:v>
                </c:pt>
                <c:pt idx="36">
                  <c:v>-0.0616</c:v>
                </c:pt>
                <c:pt idx="37">
                  <c:v>-0.0572</c:v>
                </c:pt>
                <c:pt idx="38">
                  <c:v>-0.0528</c:v>
                </c:pt>
                <c:pt idx="39">
                  <c:v>-0.0484</c:v>
                </c:pt>
                <c:pt idx="40">
                  <c:v>-0.044</c:v>
                </c:pt>
                <c:pt idx="41">
                  <c:v>-0.0396</c:v>
                </c:pt>
                <c:pt idx="42">
                  <c:v>-0.0352</c:v>
                </c:pt>
                <c:pt idx="43">
                  <c:v>-0.0308</c:v>
                </c:pt>
                <c:pt idx="44">
                  <c:v>-0.0264</c:v>
                </c:pt>
                <c:pt idx="45">
                  <c:v>-0.022</c:v>
                </c:pt>
                <c:pt idx="46">
                  <c:v>-0.0176</c:v>
                </c:pt>
                <c:pt idx="47">
                  <c:v>-0.0132</c:v>
                </c:pt>
                <c:pt idx="48">
                  <c:v>-0.0088</c:v>
                </c:pt>
                <c:pt idx="49">
                  <c:v>-0.0044</c:v>
                </c:pt>
                <c:pt idx="50">
                  <c:v>0</c:v>
                </c:pt>
                <c:pt idx="51">
                  <c:v>0.0044</c:v>
                </c:pt>
                <c:pt idx="52">
                  <c:v>0.0088</c:v>
                </c:pt>
                <c:pt idx="53">
                  <c:v>0.0132</c:v>
                </c:pt>
                <c:pt idx="54">
                  <c:v>0.0176</c:v>
                </c:pt>
                <c:pt idx="55">
                  <c:v>0.022</c:v>
                </c:pt>
                <c:pt idx="56">
                  <c:v>0.0264</c:v>
                </c:pt>
                <c:pt idx="57">
                  <c:v>0.0308</c:v>
                </c:pt>
                <c:pt idx="58">
                  <c:v>0.0352</c:v>
                </c:pt>
                <c:pt idx="59">
                  <c:v>0.0396</c:v>
                </c:pt>
                <c:pt idx="60">
                  <c:v>0.044</c:v>
                </c:pt>
                <c:pt idx="61">
                  <c:v>0.0484</c:v>
                </c:pt>
                <c:pt idx="62">
                  <c:v>0.0528</c:v>
                </c:pt>
                <c:pt idx="63">
                  <c:v>0.0572</c:v>
                </c:pt>
                <c:pt idx="64">
                  <c:v>0.0616</c:v>
                </c:pt>
                <c:pt idx="65">
                  <c:v>0.066</c:v>
                </c:pt>
                <c:pt idx="66">
                  <c:v>0.0704</c:v>
                </c:pt>
                <c:pt idx="67">
                  <c:v>0.0748</c:v>
                </c:pt>
                <c:pt idx="68">
                  <c:v>0.0792</c:v>
                </c:pt>
                <c:pt idx="69">
                  <c:v>0.0836</c:v>
                </c:pt>
                <c:pt idx="70">
                  <c:v>0.088</c:v>
                </c:pt>
                <c:pt idx="71">
                  <c:v>0.0924</c:v>
                </c:pt>
                <c:pt idx="72">
                  <c:v>0.0968</c:v>
                </c:pt>
                <c:pt idx="73">
                  <c:v>0.1012</c:v>
                </c:pt>
                <c:pt idx="74">
                  <c:v>0.1056</c:v>
                </c:pt>
                <c:pt idx="75">
                  <c:v>0.11</c:v>
                </c:pt>
                <c:pt idx="76">
                  <c:v>0.1144</c:v>
                </c:pt>
                <c:pt idx="77">
                  <c:v>0.1188</c:v>
                </c:pt>
                <c:pt idx="78">
                  <c:v>0.1232</c:v>
                </c:pt>
                <c:pt idx="79">
                  <c:v>0.1276</c:v>
                </c:pt>
                <c:pt idx="80">
                  <c:v>0.132</c:v>
                </c:pt>
                <c:pt idx="81">
                  <c:v>0.1364</c:v>
                </c:pt>
                <c:pt idx="82">
                  <c:v>0.1408</c:v>
                </c:pt>
                <c:pt idx="83">
                  <c:v>0.1452</c:v>
                </c:pt>
                <c:pt idx="84">
                  <c:v>0.1496</c:v>
                </c:pt>
                <c:pt idx="85">
                  <c:v>0.154</c:v>
                </c:pt>
                <c:pt idx="86">
                  <c:v>0.1584</c:v>
                </c:pt>
                <c:pt idx="87">
                  <c:v>0.1628</c:v>
                </c:pt>
                <c:pt idx="88">
                  <c:v>0.1672</c:v>
                </c:pt>
                <c:pt idx="89">
                  <c:v>0.1716</c:v>
                </c:pt>
                <c:pt idx="90">
                  <c:v>0.176</c:v>
                </c:pt>
                <c:pt idx="91">
                  <c:v>0.1804</c:v>
                </c:pt>
                <c:pt idx="92">
                  <c:v>0.1848</c:v>
                </c:pt>
                <c:pt idx="93">
                  <c:v>0.1892</c:v>
                </c:pt>
                <c:pt idx="94">
                  <c:v>0.1936</c:v>
                </c:pt>
                <c:pt idx="95">
                  <c:v>0.198</c:v>
                </c:pt>
                <c:pt idx="96">
                  <c:v>0.2024</c:v>
                </c:pt>
                <c:pt idx="97">
                  <c:v>0.2068</c:v>
                </c:pt>
                <c:pt idx="98">
                  <c:v>0.2112</c:v>
                </c:pt>
                <c:pt idx="99">
                  <c:v>0.2156</c:v>
                </c:pt>
                <c:pt idx="100">
                  <c:v>0.22</c:v>
                </c:pt>
              </c:strCache>
            </c:strRef>
          </c:cat>
          <c:val>
            <c:numRef>
              <c:f>'Dist Pivot'!$B$4:$B$105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4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4</c:v>
                </c:pt>
                <c:pt idx="32">
                  <c:v>2</c:v>
                </c:pt>
                <c:pt idx="33">
                  <c:v>5</c:v>
                </c:pt>
                <c:pt idx="34">
                  <c:v>5</c:v>
                </c:pt>
                <c:pt idx="35">
                  <c:v>7</c:v>
                </c:pt>
                <c:pt idx="36">
                  <c:v>10</c:v>
                </c:pt>
                <c:pt idx="37">
                  <c:v>12</c:v>
                </c:pt>
                <c:pt idx="38">
                  <c:v>11</c:v>
                </c:pt>
                <c:pt idx="39">
                  <c:v>21</c:v>
                </c:pt>
                <c:pt idx="40">
                  <c:v>21</c:v>
                </c:pt>
                <c:pt idx="41">
                  <c:v>30</c:v>
                </c:pt>
                <c:pt idx="42">
                  <c:v>18</c:v>
                </c:pt>
                <c:pt idx="43">
                  <c:v>32</c:v>
                </c:pt>
                <c:pt idx="44">
                  <c:v>49</c:v>
                </c:pt>
                <c:pt idx="45">
                  <c:v>49</c:v>
                </c:pt>
                <c:pt idx="46">
                  <c:v>61</c:v>
                </c:pt>
                <c:pt idx="47">
                  <c:v>58</c:v>
                </c:pt>
                <c:pt idx="48">
                  <c:v>66</c:v>
                </c:pt>
                <c:pt idx="49">
                  <c:v>42</c:v>
                </c:pt>
                <c:pt idx="50">
                  <c:v>52</c:v>
                </c:pt>
                <c:pt idx="51">
                  <c:v>34</c:v>
                </c:pt>
                <c:pt idx="52">
                  <c:v>33</c:v>
                </c:pt>
                <c:pt idx="53">
                  <c:v>53</c:v>
                </c:pt>
                <c:pt idx="54">
                  <c:v>37</c:v>
                </c:pt>
                <c:pt idx="55">
                  <c:v>31</c:v>
                </c:pt>
                <c:pt idx="56">
                  <c:v>22</c:v>
                </c:pt>
                <c:pt idx="57">
                  <c:v>23</c:v>
                </c:pt>
                <c:pt idx="58">
                  <c:v>19</c:v>
                </c:pt>
                <c:pt idx="59">
                  <c:v>9</c:v>
                </c:pt>
                <c:pt idx="60">
                  <c:v>10</c:v>
                </c:pt>
                <c:pt idx="61">
                  <c:v>11</c:v>
                </c:pt>
                <c:pt idx="62">
                  <c:v>10</c:v>
                </c:pt>
                <c:pt idx="63">
                  <c:v>13</c:v>
                </c:pt>
                <c:pt idx="64">
                  <c:v>7</c:v>
                </c:pt>
                <c:pt idx="65">
                  <c:v>10</c:v>
                </c:pt>
                <c:pt idx="66">
                  <c:v>8</c:v>
                </c:pt>
                <c:pt idx="67">
                  <c:v>1</c:v>
                </c:pt>
                <c:pt idx="68">
                  <c:v>5</c:v>
                </c:pt>
                <c:pt idx="69">
                  <c:v>6</c:v>
                </c:pt>
                <c:pt idx="70">
                  <c:v>8</c:v>
                </c:pt>
                <c:pt idx="71">
                  <c:v>0</c:v>
                </c:pt>
                <c:pt idx="72">
                  <c:v>2</c:v>
                </c:pt>
                <c:pt idx="73">
                  <c:v>3</c:v>
                </c:pt>
                <c:pt idx="74">
                  <c:v>3</c:v>
                </c:pt>
                <c:pt idx="75">
                  <c:v>1</c:v>
                </c:pt>
                <c:pt idx="76">
                  <c:v>2</c:v>
                </c:pt>
                <c:pt idx="77">
                  <c:v>3</c:v>
                </c:pt>
                <c:pt idx="78">
                  <c:v>3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ser>
          <c:idx val="1"/>
          <c:order val="1"/>
          <c:tx>
            <c:strRef>
              <c:f>'Dist Pivot'!$C$3</c:f>
              <c:strCache>
                <c:ptCount val="1"/>
                <c:pt idx="0">
                  <c:v>Normal Distribution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'Dist Pivot'!$A$4:$A$105</c:f>
              <c:strCache>
                <c:ptCount val="101"/>
                <c:pt idx="0">
                  <c:v>-0.22</c:v>
                </c:pt>
                <c:pt idx="1">
                  <c:v>-0.2156</c:v>
                </c:pt>
                <c:pt idx="2">
                  <c:v>-0.2112</c:v>
                </c:pt>
                <c:pt idx="3">
                  <c:v>-0.2068</c:v>
                </c:pt>
                <c:pt idx="4">
                  <c:v>-0.2024</c:v>
                </c:pt>
                <c:pt idx="5">
                  <c:v>-0.198</c:v>
                </c:pt>
                <c:pt idx="6">
                  <c:v>-0.1936</c:v>
                </c:pt>
                <c:pt idx="7">
                  <c:v>-0.1892</c:v>
                </c:pt>
                <c:pt idx="8">
                  <c:v>-0.1848</c:v>
                </c:pt>
                <c:pt idx="9">
                  <c:v>-0.1804</c:v>
                </c:pt>
                <c:pt idx="10">
                  <c:v>-0.176</c:v>
                </c:pt>
                <c:pt idx="11">
                  <c:v>-0.1716</c:v>
                </c:pt>
                <c:pt idx="12">
                  <c:v>-0.1672</c:v>
                </c:pt>
                <c:pt idx="13">
                  <c:v>-0.1628</c:v>
                </c:pt>
                <c:pt idx="14">
                  <c:v>-0.1584</c:v>
                </c:pt>
                <c:pt idx="15">
                  <c:v>-0.154</c:v>
                </c:pt>
                <c:pt idx="16">
                  <c:v>-0.1496</c:v>
                </c:pt>
                <c:pt idx="17">
                  <c:v>-0.1452</c:v>
                </c:pt>
                <c:pt idx="18">
                  <c:v>-0.1408</c:v>
                </c:pt>
                <c:pt idx="19">
                  <c:v>-0.1364</c:v>
                </c:pt>
                <c:pt idx="20">
                  <c:v>-0.132</c:v>
                </c:pt>
                <c:pt idx="21">
                  <c:v>-0.1276</c:v>
                </c:pt>
                <c:pt idx="22">
                  <c:v>-0.1232</c:v>
                </c:pt>
                <c:pt idx="23">
                  <c:v>-0.1188</c:v>
                </c:pt>
                <c:pt idx="24">
                  <c:v>-0.1144</c:v>
                </c:pt>
                <c:pt idx="25">
                  <c:v>-0.11</c:v>
                </c:pt>
                <c:pt idx="26">
                  <c:v>-0.1056</c:v>
                </c:pt>
                <c:pt idx="27">
                  <c:v>-0.1012</c:v>
                </c:pt>
                <c:pt idx="28">
                  <c:v>-0.0968</c:v>
                </c:pt>
                <c:pt idx="29">
                  <c:v>-0.0924</c:v>
                </c:pt>
                <c:pt idx="30">
                  <c:v>-0.088</c:v>
                </c:pt>
                <c:pt idx="31">
                  <c:v>-0.0836</c:v>
                </c:pt>
                <c:pt idx="32">
                  <c:v>-0.0792</c:v>
                </c:pt>
                <c:pt idx="33">
                  <c:v>-0.0748</c:v>
                </c:pt>
                <c:pt idx="34">
                  <c:v>-0.0704</c:v>
                </c:pt>
                <c:pt idx="35">
                  <c:v>-0.066</c:v>
                </c:pt>
                <c:pt idx="36">
                  <c:v>-0.0616</c:v>
                </c:pt>
                <c:pt idx="37">
                  <c:v>-0.0572</c:v>
                </c:pt>
                <c:pt idx="38">
                  <c:v>-0.0528</c:v>
                </c:pt>
                <c:pt idx="39">
                  <c:v>-0.0484</c:v>
                </c:pt>
                <c:pt idx="40">
                  <c:v>-0.044</c:v>
                </c:pt>
                <c:pt idx="41">
                  <c:v>-0.0396</c:v>
                </c:pt>
                <c:pt idx="42">
                  <c:v>-0.0352</c:v>
                </c:pt>
                <c:pt idx="43">
                  <c:v>-0.0308</c:v>
                </c:pt>
                <c:pt idx="44">
                  <c:v>-0.0264</c:v>
                </c:pt>
                <c:pt idx="45">
                  <c:v>-0.022</c:v>
                </c:pt>
                <c:pt idx="46">
                  <c:v>-0.0176</c:v>
                </c:pt>
                <c:pt idx="47">
                  <c:v>-0.0132</c:v>
                </c:pt>
                <c:pt idx="48">
                  <c:v>-0.0088</c:v>
                </c:pt>
                <c:pt idx="49">
                  <c:v>-0.0044</c:v>
                </c:pt>
                <c:pt idx="50">
                  <c:v>0</c:v>
                </c:pt>
                <c:pt idx="51">
                  <c:v>0.0044</c:v>
                </c:pt>
                <c:pt idx="52">
                  <c:v>0.0088</c:v>
                </c:pt>
                <c:pt idx="53">
                  <c:v>0.0132</c:v>
                </c:pt>
                <c:pt idx="54">
                  <c:v>0.0176</c:v>
                </c:pt>
                <c:pt idx="55">
                  <c:v>0.022</c:v>
                </c:pt>
                <c:pt idx="56">
                  <c:v>0.0264</c:v>
                </c:pt>
                <c:pt idx="57">
                  <c:v>0.0308</c:v>
                </c:pt>
                <c:pt idx="58">
                  <c:v>0.0352</c:v>
                </c:pt>
                <c:pt idx="59">
                  <c:v>0.0396</c:v>
                </c:pt>
                <c:pt idx="60">
                  <c:v>0.044</c:v>
                </c:pt>
                <c:pt idx="61">
                  <c:v>0.0484</c:v>
                </c:pt>
                <c:pt idx="62">
                  <c:v>0.0528</c:v>
                </c:pt>
                <c:pt idx="63">
                  <c:v>0.0572</c:v>
                </c:pt>
                <c:pt idx="64">
                  <c:v>0.0616</c:v>
                </c:pt>
                <c:pt idx="65">
                  <c:v>0.066</c:v>
                </c:pt>
                <c:pt idx="66">
                  <c:v>0.0704</c:v>
                </c:pt>
                <c:pt idx="67">
                  <c:v>0.0748</c:v>
                </c:pt>
                <c:pt idx="68">
                  <c:v>0.0792</c:v>
                </c:pt>
                <c:pt idx="69">
                  <c:v>0.0836</c:v>
                </c:pt>
                <c:pt idx="70">
                  <c:v>0.088</c:v>
                </c:pt>
                <c:pt idx="71">
                  <c:v>0.0924</c:v>
                </c:pt>
                <c:pt idx="72">
                  <c:v>0.0968</c:v>
                </c:pt>
                <c:pt idx="73">
                  <c:v>0.1012</c:v>
                </c:pt>
                <c:pt idx="74">
                  <c:v>0.1056</c:v>
                </c:pt>
                <c:pt idx="75">
                  <c:v>0.11</c:v>
                </c:pt>
                <c:pt idx="76">
                  <c:v>0.1144</c:v>
                </c:pt>
                <c:pt idx="77">
                  <c:v>0.1188</c:v>
                </c:pt>
                <c:pt idx="78">
                  <c:v>0.1232</c:v>
                </c:pt>
                <c:pt idx="79">
                  <c:v>0.1276</c:v>
                </c:pt>
                <c:pt idx="80">
                  <c:v>0.132</c:v>
                </c:pt>
                <c:pt idx="81">
                  <c:v>0.1364</c:v>
                </c:pt>
                <c:pt idx="82">
                  <c:v>0.1408</c:v>
                </c:pt>
                <c:pt idx="83">
                  <c:v>0.1452</c:v>
                </c:pt>
                <c:pt idx="84">
                  <c:v>0.1496</c:v>
                </c:pt>
                <c:pt idx="85">
                  <c:v>0.154</c:v>
                </c:pt>
                <c:pt idx="86">
                  <c:v>0.1584</c:v>
                </c:pt>
                <c:pt idx="87">
                  <c:v>0.1628</c:v>
                </c:pt>
                <c:pt idx="88">
                  <c:v>0.1672</c:v>
                </c:pt>
                <c:pt idx="89">
                  <c:v>0.1716</c:v>
                </c:pt>
                <c:pt idx="90">
                  <c:v>0.176</c:v>
                </c:pt>
                <c:pt idx="91">
                  <c:v>0.1804</c:v>
                </c:pt>
                <c:pt idx="92">
                  <c:v>0.1848</c:v>
                </c:pt>
                <c:pt idx="93">
                  <c:v>0.1892</c:v>
                </c:pt>
                <c:pt idx="94">
                  <c:v>0.1936</c:v>
                </c:pt>
                <c:pt idx="95">
                  <c:v>0.198</c:v>
                </c:pt>
                <c:pt idx="96">
                  <c:v>0.2024</c:v>
                </c:pt>
                <c:pt idx="97">
                  <c:v>0.2068</c:v>
                </c:pt>
                <c:pt idx="98">
                  <c:v>0.2112</c:v>
                </c:pt>
                <c:pt idx="99">
                  <c:v>0.2156</c:v>
                </c:pt>
                <c:pt idx="100">
                  <c:v>0.22</c:v>
                </c:pt>
              </c:strCache>
            </c:strRef>
          </c:cat>
          <c:val>
            <c:numRef>
              <c:f>'Dist Pivot'!$C$4:$C$105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2</c:v>
                </c:pt>
                <c:pt idx="30">
                  <c:v>5</c:v>
                </c:pt>
                <c:pt idx="31">
                  <c:v>6</c:v>
                </c:pt>
                <c:pt idx="32">
                  <c:v>5</c:v>
                </c:pt>
                <c:pt idx="33">
                  <c:v>3</c:v>
                </c:pt>
                <c:pt idx="34">
                  <c:v>12</c:v>
                </c:pt>
                <c:pt idx="35">
                  <c:v>12</c:v>
                </c:pt>
                <c:pt idx="36">
                  <c:v>16</c:v>
                </c:pt>
                <c:pt idx="37">
                  <c:v>5</c:v>
                </c:pt>
                <c:pt idx="38">
                  <c:v>18</c:v>
                </c:pt>
                <c:pt idx="39">
                  <c:v>13</c:v>
                </c:pt>
                <c:pt idx="40">
                  <c:v>20</c:v>
                </c:pt>
                <c:pt idx="41">
                  <c:v>25</c:v>
                </c:pt>
                <c:pt idx="42">
                  <c:v>36</c:v>
                </c:pt>
                <c:pt idx="43">
                  <c:v>37</c:v>
                </c:pt>
                <c:pt idx="44">
                  <c:v>29</c:v>
                </c:pt>
                <c:pt idx="45">
                  <c:v>39</c:v>
                </c:pt>
                <c:pt idx="46">
                  <c:v>29</c:v>
                </c:pt>
                <c:pt idx="47">
                  <c:v>33</c:v>
                </c:pt>
                <c:pt idx="48">
                  <c:v>40</c:v>
                </c:pt>
                <c:pt idx="49">
                  <c:v>41</c:v>
                </c:pt>
                <c:pt idx="50">
                  <c:v>46</c:v>
                </c:pt>
                <c:pt idx="51">
                  <c:v>48</c:v>
                </c:pt>
                <c:pt idx="52">
                  <c:v>46</c:v>
                </c:pt>
                <c:pt idx="53">
                  <c:v>32</c:v>
                </c:pt>
                <c:pt idx="54">
                  <c:v>43</c:v>
                </c:pt>
                <c:pt idx="55">
                  <c:v>47</c:v>
                </c:pt>
                <c:pt idx="56">
                  <c:v>35</c:v>
                </c:pt>
                <c:pt idx="57">
                  <c:v>28</c:v>
                </c:pt>
                <c:pt idx="58">
                  <c:v>19</c:v>
                </c:pt>
                <c:pt idx="59">
                  <c:v>20</c:v>
                </c:pt>
                <c:pt idx="60">
                  <c:v>26</c:v>
                </c:pt>
                <c:pt idx="61">
                  <c:v>16</c:v>
                </c:pt>
                <c:pt idx="62">
                  <c:v>19</c:v>
                </c:pt>
                <c:pt idx="63">
                  <c:v>17</c:v>
                </c:pt>
                <c:pt idx="64">
                  <c:v>13</c:v>
                </c:pt>
                <c:pt idx="65">
                  <c:v>9</c:v>
                </c:pt>
                <c:pt idx="66">
                  <c:v>11</c:v>
                </c:pt>
                <c:pt idx="67">
                  <c:v>6</c:v>
                </c:pt>
                <c:pt idx="68">
                  <c:v>5</c:v>
                </c:pt>
                <c:pt idx="69">
                  <c:v>5</c:v>
                </c:pt>
                <c:pt idx="70">
                  <c:v>3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3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"/>
        <c:overlap val="-100"/>
        <c:axId val="62296448"/>
        <c:axId val="62297984"/>
      </c:barChart>
      <c:catAx>
        <c:axId val="62296448"/>
        <c:scaling>
          <c:orientation val="minMax"/>
        </c:scaling>
        <c:delete val="0"/>
        <c:axPos val="b"/>
        <c:numFmt formatCode="#,##0.000" sourceLinked="0"/>
        <c:majorTickMark val="out"/>
        <c:minorTickMark val="none"/>
        <c:tickLblPos val="nextTo"/>
        <c:crossAx val="62297984"/>
        <c:crosses val="autoZero"/>
        <c:auto val="1"/>
        <c:lblAlgn val="ctr"/>
        <c:lblOffset val="100"/>
        <c:noMultiLvlLbl val="0"/>
      </c:catAx>
      <c:valAx>
        <c:axId val="6229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Count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2964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[DailyReturnSharpeSortino-30Sept-b.xlsx]Return-Pivot!PivotTable2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'Return-Pivot'!$B$3</c:f>
              <c:strCache>
                <c:ptCount val="1"/>
                <c:pt idx="0">
                  <c:v>Sum of XIV</c:v>
                </c:pt>
              </c:strCache>
            </c:strRef>
          </c:tx>
          <c:marker>
            <c:symbol val="none"/>
          </c:marker>
          <c:cat>
            <c:strRef>
              <c:f>'Return-Pivot'!$A$4:$A$946</c:f>
              <c:strCache>
                <c:ptCount val="942"/>
                <c:pt idx="0">
                  <c:v>31-Dec-09</c:v>
                </c:pt>
                <c:pt idx="1">
                  <c:v>4-Jan-10</c:v>
                </c:pt>
                <c:pt idx="2">
                  <c:v>5-Jan-10</c:v>
                </c:pt>
                <c:pt idx="3">
                  <c:v>6-Jan-10</c:v>
                </c:pt>
                <c:pt idx="4">
                  <c:v>7-Jan-10</c:v>
                </c:pt>
                <c:pt idx="5">
                  <c:v>8-Jan-10</c:v>
                </c:pt>
                <c:pt idx="6">
                  <c:v>11-Jan-10</c:v>
                </c:pt>
                <c:pt idx="7">
                  <c:v>12-Jan-10</c:v>
                </c:pt>
                <c:pt idx="8">
                  <c:v>13-Jan-10</c:v>
                </c:pt>
                <c:pt idx="9">
                  <c:v>14-Jan-10</c:v>
                </c:pt>
                <c:pt idx="10">
                  <c:v>15-Jan-10</c:v>
                </c:pt>
                <c:pt idx="11">
                  <c:v>19-Jan-10</c:v>
                </c:pt>
                <c:pt idx="12">
                  <c:v>20-Jan-10</c:v>
                </c:pt>
                <c:pt idx="13">
                  <c:v>21-Jan-10</c:v>
                </c:pt>
                <c:pt idx="14">
                  <c:v>22-Jan-10</c:v>
                </c:pt>
                <c:pt idx="15">
                  <c:v>25-Jan-10</c:v>
                </c:pt>
                <c:pt idx="16">
                  <c:v>26-Jan-10</c:v>
                </c:pt>
                <c:pt idx="17">
                  <c:v>27-Jan-10</c:v>
                </c:pt>
                <c:pt idx="18">
                  <c:v>28-Jan-10</c:v>
                </c:pt>
                <c:pt idx="19">
                  <c:v>29-Jan-10</c:v>
                </c:pt>
                <c:pt idx="20">
                  <c:v>1-Feb-10</c:v>
                </c:pt>
                <c:pt idx="21">
                  <c:v>2-Feb-10</c:v>
                </c:pt>
                <c:pt idx="22">
                  <c:v>3-Feb-10</c:v>
                </c:pt>
                <c:pt idx="23">
                  <c:v>4-Feb-10</c:v>
                </c:pt>
                <c:pt idx="24">
                  <c:v>5-Feb-10</c:v>
                </c:pt>
                <c:pt idx="25">
                  <c:v>8-Feb-10</c:v>
                </c:pt>
                <c:pt idx="26">
                  <c:v>9-Feb-10</c:v>
                </c:pt>
                <c:pt idx="27">
                  <c:v>10-Feb-10</c:v>
                </c:pt>
                <c:pt idx="28">
                  <c:v>11-Feb-10</c:v>
                </c:pt>
                <c:pt idx="29">
                  <c:v>12-Feb-10</c:v>
                </c:pt>
                <c:pt idx="30">
                  <c:v>16-Feb-10</c:v>
                </c:pt>
                <c:pt idx="31">
                  <c:v>17-Feb-10</c:v>
                </c:pt>
                <c:pt idx="32">
                  <c:v>18-Feb-10</c:v>
                </c:pt>
                <c:pt idx="33">
                  <c:v>19-Feb-10</c:v>
                </c:pt>
                <c:pt idx="34">
                  <c:v>22-Feb-10</c:v>
                </c:pt>
                <c:pt idx="35">
                  <c:v>23-Feb-10</c:v>
                </c:pt>
                <c:pt idx="36">
                  <c:v>24-Feb-10</c:v>
                </c:pt>
                <c:pt idx="37">
                  <c:v>25-Feb-10</c:v>
                </c:pt>
                <c:pt idx="38">
                  <c:v>26-Feb-10</c:v>
                </c:pt>
                <c:pt idx="39">
                  <c:v>1-Mar-10</c:v>
                </c:pt>
                <c:pt idx="40">
                  <c:v>2-Mar-10</c:v>
                </c:pt>
                <c:pt idx="41">
                  <c:v>3-Mar-10</c:v>
                </c:pt>
                <c:pt idx="42">
                  <c:v>4-Mar-10</c:v>
                </c:pt>
                <c:pt idx="43">
                  <c:v>5-Mar-10</c:v>
                </c:pt>
                <c:pt idx="44">
                  <c:v>8-Mar-10</c:v>
                </c:pt>
                <c:pt idx="45">
                  <c:v>9-Mar-10</c:v>
                </c:pt>
                <c:pt idx="46">
                  <c:v>10-Mar-10</c:v>
                </c:pt>
                <c:pt idx="47">
                  <c:v>11-Mar-10</c:v>
                </c:pt>
                <c:pt idx="48">
                  <c:v>12-Mar-10</c:v>
                </c:pt>
                <c:pt idx="49">
                  <c:v>15-Mar-10</c:v>
                </c:pt>
                <c:pt idx="50">
                  <c:v>16-Mar-10</c:v>
                </c:pt>
                <c:pt idx="51">
                  <c:v>17-Mar-10</c:v>
                </c:pt>
                <c:pt idx="52">
                  <c:v>18-Mar-10</c:v>
                </c:pt>
                <c:pt idx="53">
                  <c:v>19-Mar-10</c:v>
                </c:pt>
                <c:pt idx="54">
                  <c:v>22-Mar-10</c:v>
                </c:pt>
                <c:pt idx="55">
                  <c:v>23-Mar-10</c:v>
                </c:pt>
                <c:pt idx="56">
                  <c:v>24-Mar-10</c:v>
                </c:pt>
                <c:pt idx="57">
                  <c:v>25-Mar-10</c:v>
                </c:pt>
                <c:pt idx="58">
                  <c:v>26-Mar-10</c:v>
                </c:pt>
                <c:pt idx="59">
                  <c:v>29-Mar-10</c:v>
                </c:pt>
                <c:pt idx="60">
                  <c:v>30-Mar-10</c:v>
                </c:pt>
                <c:pt idx="61">
                  <c:v>31-Mar-10</c:v>
                </c:pt>
                <c:pt idx="62">
                  <c:v>1-Apr-10</c:v>
                </c:pt>
                <c:pt idx="63">
                  <c:v>5-Apr-10</c:v>
                </c:pt>
                <c:pt idx="64">
                  <c:v>6-Apr-10</c:v>
                </c:pt>
                <c:pt idx="65">
                  <c:v>7-Apr-10</c:v>
                </c:pt>
                <c:pt idx="66">
                  <c:v>8-Apr-10</c:v>
                </c:pt>
                <c:pt idx="67">
                  <c:v>9-Apr-10</c:v>
                </c:pt>
                <c:pt idx="68">
                  <c:v>12-Apr-10</c:v>
                </c:pt>
                <c:pt idx="69">
                  <c:v>13-Apr-10</c:v>
                </c:pt>
                <c:pt idx="70">
                  <c:v>14-Apr-10</c:v>
                </c:pt>
                <c:pt idx="71">
                  <c:v>15-Apr-10</c:v>
                </c:pt>
                <c:pt idx="72">
                  <c:v>16-Apr-10</c:v>
                </c:pt>
                <c:pt idx="73">
                  <c:v>19-Apr-10</c:v>
                </c:pt>
                <c:pt idx="74">
                  <c:v>20-Apr-10</c:v>
                </c:pt>
                <c:pt idx="75">
                  <c:v>21-Apr-10</c:v>
                </c:pt>
                <c:pt idx="76">
                  <c:v>22-Apr-10</c:v>
                </c:pt>
                <c:pt idx="77">
                  <c:v>23-Apr-10</c:v>
                </c:pt>
                <c:pt idx="78">
                  <c:v>26-Apr-10</c:v>
                </c:pt>
                <c:pt idx="79">
                  <c:v>27-Apr-10</c:v>
                </c:pt>
                <c:pt idx="80">
                  <c:v>28-Apr-10</c:v>
                </c:pt>
                <c:pt idx="81">
                  <c:v>29-Apr-10</c:v>
                </c:pt>
                <c:pt idx="82">
                  <c:v>30-Apr-10</c:v>
                </c:pt>
                <c:pt idx="83">
                  <c:v>3-May-10</c:v>
                </c:pt>
                <c:pt idx="84">
                  <c:v>4-May-10</c:v>
                </c:pt>
                <c:pt idx="85">
                  <c:v>5-May-10</c:v>
                </c:pt>
                <c:pt idx="86">
                  <c:v>6-May-10</c:v>
                </c:pt>
                <c:pt idx="87">
                  <c:v>7-May-10</c:v>
                </c:pt>
                <c:pt idx="88">
                  <c:v>10-May-10</c:v>
                </c:pt>
                <c:pt idx="89">
                  <c:v>11-May-10</c:v>
                </c:pt>
                <c:pt idx="90">
                  <c:v>12-May-10</c:v>
                </c:pt>
                <c:pt idx="91">
                  <c:v>13-May-10</c:v>
                </c:pt>
                <c:pt idx="92">
                  <c:v>14-May-10</c:v>
                </c:pt>
                <c:pt idx="93">
                  <c:v>17-May-10</c:v>
                </c:pt>
                <c:pt idx="94">
                  <c:v>18-May-10</c:v>
                </c:pt>
                <c:pt idx="95">
                  <c:v>19-May-10</c:v>
                </c:pt>
                <c:pt idx="96">
                  <c:v>20-May-10</c:v>
                </c:pt>
                <c:pt idx="97">
                  <c:v>21-May-10</c:v>
                </c:pt>
                <c:pt idx="98">
                  <c:v>24-May-10</c:v>
                </c:pt>
                <c:pt idx="99">
                  <c:v>25-May-10</c:v>
                </c:pt>
                <c:pt idx="100">
                  <c:v>26-May-10</c:v>
                </c:pt>
                <c:pt idx="101">
                  <c:v>27-May-10</c:v>
                </c:pt>
                <c:pt idx="102">
                  <c:v>28-May-10</c:v>
                </c:pt>
                <c:pt idx="103">
                  <c:v>1-Jun-10</c:v>
                </c:pt>
                <c:pt idx="104">
                  <c:v>2-Jun-10</c:v>
                </c:pt>
                <c:pt idx="105">
                  <c:v>3-Jun-10</c:v>
                </c:pt>
                <c:pt idx="106">
                  <c:v>4-Jun-10</c:v>
                </c:pt>
                <c:pt idx="107">
                  <c:v>7-Jun-10</c:v>
                </c:pt>
                <c:pt idx="108">
                  <c:v>8-Jun-10</c:v>
                </c:pt>
                <c:pt idx="109">
                  <c:v>9-Jun-10</c:v>
                </c:pt>
                <c:pt idx="110">
                  <c:v>10-Jun-10</c:v>
                </c:pt>
                <c:pt idx="111">
                  <c:v>11-Jun-10</c:v>
                </c:pt>
                <c:pt idx="112">
                  <c:v>14-Jun-10</c:v>
                </c:pt>
                <c:pt idx="113">
                  <c:v>15-Jun-10</c:v>
                </c:pt>
                <c:pt idx="114">
                  <c:v>16-Jun-10</c:v>
                </c:pt>
                <c:pt idx="115">
                  <c:v>17-Jun-10</c:v>
                </c:pt>
                <c:pt idx="116">
                  <c:v>18-Jun-10</c:v>
                </c:pt>
                <c:pt idx="117">
                  <c:v>21-Jun-10</c:v>
                </c:pt>
                <c:pt idx="118">
                  <c:v>22-Jun-10</c:v>
                </c:pt>
                <c:pt idx="119">
                  <c:v>23-Jun-10</c:v>
                </c:pt>
                <c:pt idx="120">
                  <c:v>24-Jun-10</c:v>
                </c:pt>
                <c:pt idx="121">
                  <c:v>25-Jun-10</c:v>
                </c:pt>
                <c:pt idx="122">
                  <c:v>28-Jun-10</c:v>
                </c:pt>
                <c:pt idx="123">
                  <c:v>29-Jun-10</c:v>
                </c:pt>
                <c:pt idx="124">
                  <c:v>30-Jun-10</c:v>
                </c:pt>
                <c:pt idx="125">
                  <c:v>1-Jul-10</c:v>
                </c:pt>
                <c:pt idx="126">
                  <c:v>2-Jul-10</c:v>
                </c:pt>
                <c:pt idx="127">
                  <c:v>6-Jul-10</c:v>
                </c:pt>
                <c:pt idx="128">
                  <c:v>7-Jul-10</c:v>
                </c:pt>
                <c:pt idx="129">
                  <c:v>8-Jul-10</c:v>
                </c:pt>
                <c:pt idx="130">
                  <c:v>9-Jul-10</c:v>
                </c:pt>
                <c:pt idx="131">
                  <c:v>12-Jul-10</c:v>
                </c:pt>
                <c:pt idx="132">
                  <c:v>13-Jul-10</c:v>
                </c:pt>
                <c:pt idx="133">
                  <c:v>14-Jul-10</c:v>
                </c:pt>
                <c:pt idx="134">
                  <c:v>15-Jul-10</c:v>
                </c:pt>
                <c:pt idx="135">
                  <c:v>16-Jul-10</c:v>
                </c:pt>
                <c:pt idx="136">
                  <c:v>19-Jul-10</c:v>
                </c:pt>
                <c:pt idx="137">
                  <c:v>20-Jul-10</c:v>
                </c:pt>
                <c:pt idx="138">
                  <c:v>21-Jul-10</c:v>
                </c:pt>
                <c:pt idx="139">
                  <c:v>22-Jul-10</c:v>
                </c:pt>
                <c:pt idx="140">
                  <c:v>23-Jul-10</c:v>
                </c:pt>
                <c:pt idx="141">
                  <c:v>26-Jul-10</c:v>
                </c:pt>
                <c:pt idx="142">
                  <c:v>27-Jul-10</c:v>
                </c:pt>
                <c:pt idx="143">
                  <c:v>28-Jul-10</c:v>
                </c:pt>
                <c:pt idx="144">
                  <c:v>29-Jul-10</c:v>
                </c:pt>
                <c:pt idx="145">
                  <c:v>30-Jul-10</c:v>
                </c:pt>
                <c:pt idx="146">
                  <c:v>2-Aug-10</c:v>
                </c:pt>
                <c:pt idx="147">
                  <c:v>3-Aug-10</c:v>
                </c:pt>
                <c:pt idx="148">
                  <c:v>4-Aug-10</c:v>
                </c:pt>
                <c:pt idx="149">
                  <c:v>5-Aug-10</c:v>
                </c:pt>
                <c:pt idx="150">
                  <c:v>6-Aug-10</c:v>
                </c:pt>
                <c:pt idx="151">
                  <c:v>9-Aug-10</c:v>
                </c:pt>
                <c:pt idx="152">
                  <c:v>10-Aug-10</c:v>
                </c:pt>
                <c:pt idx="153">
                  <c:v>11-Aug-10</c:v>
                </c:pt>
                <c:pt idx="154">
                  <c:v>12-Aug-10</c:v>
                </c:pt>
                <c:pt idx="155">
                  <c:v>13-Aug-10</c:v>
                </c:pt>
                <c:pt idx="156">
                  <c:v>16-Aug-10</c:v>
                </c:pt>
                <c:pt idx="157">
                  <c:v>17-Aug-10</c:v>
                </c:pt>
                <c:pt idx="158">
                  <c:v>18-Aug-10</c:v>
                </c:pt>
                <c:pt idx="159">
                  <c:v>19-Aug-10</c:v>
                </c:pt>
                <c:pt idx="160">
                  <c:v>20-Aug-10</c:v>
                </c:pt>
                <c:pt idx="161">
                  <c:v>23-Aug-10</c:v>
                </c:pt>
                <c:pt idx="162">
                  <c:v>24-Aug-10</c:v>
                </c:pt>
                <c:pt idx="163">
                  <c:v>25-Aug-10</c:v>
                </c:pt>
                <c:pt idx="164">
                  <c:v>26-Aug-10</c:v>
                </c:pt>
                <c:pt idx="165">
                  <c:v>27-Aug-10</c:v>
                </c:pt>
                <c:pt idx="166">
                  <c:v>30-Aug-10</c:v>
                </c:pt>
                <c:pt idx="167">
                  <c:v>31-Aug-10</c:v>
                </c:pt>
                <c:pt idx="168">
                  <c:v>1-Sep-10</c:v>
                </c:pt>
                <c:pt idx="169">
                  <c:v>2-Sep-10</c:v>
                </c:pt>
                <c:pt idx="170">
                  <c:v>3-Sep-10</c:v>
                </c:pt>
                <c:pt idx="171">
                  <c:v>7-Sep-10</c:v>
                </c:pt>
                <c:pt idx="172">
                  <c:v>8-Sep-10</c:v>
                </c:pt>
                <c:pt idx="173">
                  <c:v>9-Sep-10</c:v>
                </c:pt>
                <c:pt idx="174">
                  <c:v>10-Sep-10</c:v>
                </c:pt>
                <c:pt idx="175">
                  <c:v>13-Sep-10</c:v>
                </c:pt>
                <c:pt idx="176">
                  <c:v>14-Sep-10</c:v>
                </c:pt>
                <c:pt idx="177">
                  <c:v>15-Sep-10</c:v>
                </c:pt>
                <c:pt idx="178">
                  <c:v>16-Sep-10</c:v>
                </c:pt>
                <c:pt idx="179">
                  <c:v>17-Sep-10</c:v>
                </c:pt>
                <c:pt idx="180">
                  <c:v>20-Sep-10</c:v>
                </c:pt>
                <c:pt idx="181">
                  <c:v>21-Sep-10</c:v>
                </c:pt>
                <c:pt idx="182">
                  <c:v>22-Sep-10</c:v>
                </c:pt>
                <c:pt idx="183">
                  <c:v>23-Sep-10</c:v>
                </c:pt>
                <c:pt idx="184">
                  <c:v>24-Sep-10</c:v>
                </c:pt>
                <c:pt idx="185">
                  <c:v>27-Sep-10</c:v>
                </c:pt>
                <c:pt idx="186">
                  <c:v>28-Sep-10</c:v>
                </c:pt>
                <c:pt idx="187">
                  <c:v>29-Sep-10</c:v>
                </c:pt>
                <c:pt idx="188">
                  <c:v>30-Sep-10</c:v>
                </c:pt>
                <c:pt idx="189">
                  <c:v>1-Oct-10</c:v>
                </c:pt>
                <c:pt idx="190">
                  <c:v>4-Oct-10</c:v>
                </c:pt>
                <c:pt idx="191">
                  <c:v>5-Oct-10</c:v>
                </c:pt>
                <c:pt idx="192">
                  <c:v>6-Oct-10</c:v>
                </c:pt>
                <c:pt idx="193">
                  <c:v>7-Oct-10</c:v>
                </c:pt>
                <c:pt idx="194">
                  <c:v>8-Oct-10</c:v>
                </c:pt>
                <c:pt idx="195">
                  <c:v>11-Oct-10</c:v>
                </c:pt>
                <c:pt idx="196">
                  <c:v>12-Oct-10</c:v>
                </c:pt>
                <c:pt idx="197">
                  <c:v>13-Oct-10</c:v>
                </c:pt>
                <c:pt idx="198">
                  <c:v>14-Oct-10</c:v>
                </c:pt>
                <c:pt idx="199">
                  <c:v>15-Oct-10</c:v>
                </c:pt>
                <c:pt idx="200">
                  <c:v>18-Oct-10</c:v>
                </c:pt>
                <c:pt idx="201">
                  <c:v>19-Oct-10</c:v>
                </c:pt>
                <c:pt idx="202">
                  <c:v>20-Oct-10</c:v>
                </c:pt>
                <c:pt idx="203">
                  <c:v>21-Oct-10</c:v>
                </c:pt>
                <c:pt idx="204">
                  <c:v>22-Oct-10</c:v>
                </c:pt>
                <c:pt idx="205">
                  <c:v>25-Oct-10</c:v>
                </c:pt>
                <c:pt idx="206">
                  <c:v>26-Oct-10</c:v>
                </c:pt>
                <c:pt idx="207">
                  <c:v>27-Oct-10</c:v>
                </c:pt>
                <c:pt idx="208">
                  <c:v>28-Oct-10</c:v>
                </c:pt>
                <c:pt idx="209">
                  <c:v>29-Oct-10</c:v>
                </c:pt>
                <c:pt idx="210">
                  <c:v>1-Nov-10</c:v>
                </c:pt>
                <c:pt idx="211">
                  <c:v>2-Nov-10</c:v>
                </c:pt>
                <c:pt idx="212">
                  <c:v>3-Nov-10</c:v>
                </c:pt>
                <c:pt idx="213">
                  <c:v>4-Nov-10</c:v>
                </c:pt>
                <c:pt idx="214">
                  <c:v>5-Nov-10</c:v>
                </c:pt>
                <c:pt idx="215">
                  <c:v>8-Nov-10</c:v>
                </c:pt>
                <c:pt idx="216">
                  <c:v>9-Nov-10</c:v>
                </c:pt>
                <c:pt idx="217">
                  <c:v>10-Nov-10</c:v>
                </c:pt>
                <c:pt idx="218">
                  <c:v>11-Nov-10</c:v>
                </c:pt>
                <c:pt idx="219">
                  <c:v>12-Nov-10</c:v>
                </c:pt>
                <c:pt idx="220">
                  <c:v>15-Nov-10</c:v>
                </c:pt>
                <c:pt idx="221">
                  <c:v>16-Nov-10</c:v>
                </c:pt>
                <c:pt idx="222">
                  <c:v>17-Nov-10</c:v>
                </c:pt>
                <c:pt idx="223">
                  <c:v>18-Nov-10</c:v>
                </c:pt>
                <c:pt idx="224">
                  <c:v>19-Nov-10</c:v>
                </c:pt>
                <c:pt idx="225">
                  <c:v>22-Nov-10</c:v>
                </c:pt>
                <c:pt idx="226">
                  <c:v>23-Nov-10</c:v>
                </c:pt>
                <c:pt idx="227">
                  <c:v>24-Nov-10</c:v>
                </c:pt>
                <c:pt idx="228">
                  <c:v>26-Nov-10</c:v>
                </c:pt>
                <c:pt idx="229">
                  <c:v>29-Nov-10</c:v>
                </c:pt>
                <c:pt idx="230">
                  <c:v>30-Nov-10</c:v>
                </c:pt>
                <c:pt idx="231">
                  <c:v>1-Dec-10</c:v>
                </c:pt>
                <c:pt idx="232">
                  <c:v>2-Dec-10</c:v>
                </c:pt>
                <c:pt idx="233">
                  <c:v>3-Dec-10</c:v>
                </c:pt>
                <c:pt idx="234">
                  <c:v>6-Dec-10</c:v>
                </c:pt>
                <c:pt idx="235">
                  <c:v>7-Dec-10</c:v>
                </c:pt>
                <c:pt idx="236">
                  <c:v>8-Dec-10</c:v>
                </c:pt>
                <c:pt idx="237">
                  <c:v>9-Dec-10</c:v>
                </c:pt>
                <c:pt idx="238">
                  <c:v>10-Dec-10</c:v>
                </c:pt>
                <c:pt idx="239">
                  <c:v>13-Dec-10</c:v>
                </c:pt>
                <c:pt idx="240">
                  <c:v>14-Dec-10</c:v>
                </c:pt>
                <c:pt idx="241">
                  <c:v>15-Dec-10</c:v>
                </c:pt>
                <c:pt idx="242">
                  <c:v>16-Dec-10</c:v>
                </c:pt>
                <c:pt idx="243">
                  <c:v>17-Dec-10</c:v>
                </c:pt>
                <c:pt idx="244">
                  <c:v>20-Dec-10</c:v>
                </c:pt>
                <c:pt idx="245">
                  <c:v>21-Dec-10</c:v>
                </c:pt>
                <c:pt idx="246">
                  <c:v>22-Dec-10</c:v>
                </c:pt>
                <c:pt idx="247">
                  <c:v>23-Dec-10</c:v>
                </c:pt>
                <c:pt idx="248">
                  <c:v>27-Dec-10</c:v>
                </c:pt>
                <c:pt idx="249">
                  <c:v>28-Dec-10</c:v>
                </c:pt>
                <c:pt idx="250">
                  <c:v>29-Dec-10</c:v>
                </c:pt>
                <c:pt idx="251">
                  <c:v>30-Dec-10</c:v>
                </c:pt>
                <c:pt idx="252">
                  <c:v>31-Dec-10</c:v>
                </c:pt>
                <c:pt idx="253">
                  <c:v>3-Jan-11</c:v>
                </c:pt>
                <c:pt idx="254">
                  <c:v>4-Jan-11</c:v>
                </c:pt>
                <c:pt idx="255">
                  <c:v>5-Jan-11</c:v>
                </c:pt>
                <c:pt idx="256">
                  <c:v>6-Jan-11</c:v>
                </c:pt>
                <c:pt idx="257">
                  <c:v>7-Jan-11</c:v>
                </c:pt>
                <c:pt idx="258">
                  <c:v>10-Jan-11</c:v>
                </c:pt>
                <c:pt idx="259">
                  <c:v>11-Jan-11</c:v>
                </c:pt>
                <c:pt idx="260">
                  <c:v>12-Jan-11</c:v>
                </c:pt>
                <c:pt idx="261">
                  <c:v>13-Jan-11</c:v>
                </c:pt>
                <c:pt idx="262">
                  <c:v>14-Jan-11</c:v>
                </c:pt>
                <c:pt idx="263">
                  <c:v>18-Jan-11</c:v>
                </c:pt>
                <c:pt idx="264">
                  <c:v>19-Jan-11</c:v>
                </c:pt>
                <c:pt idx="265">
                  <c:v>20-Jan-11</c:v>
                </c:pt>
                <c:pt idx="266">
                  <c:v>21-Jan-11</c:v>
                </c:pt>
                <c:pt idx="267">
                  <c:v>24-Jan-11</c:v>
                </c:pt>
                <c:pt idx="268">
                  <c:v>25-Jan-11</c:v>
                </c:pt>
                <c:pt idx="269">
                  <c:v>26-Jan-11</c:v>
                </c:pt>
                <c:pt idx="270">
                  <c:v>27-Jan-11</c:v>
                </c:pt>
                <c:pt idx="271">
                  <c:v>28-Jan-11</c:v>
                </c:pt>
                <c:pt idx="272">
                  <c:v>31-Jan-11</c:v>
                </c:pt>
                <c:pt idx="273">
                  <c:v>1-Feb-11</c:v>
                </c:pt>
                <c:pt idx="274">
                  <c:v>2-Feb-11</c:v>
                </c:pt>
                <c:pt idx="275">
                  <c:v>3-Feb-11</c:v>
                </c:pt>
                <c:pt idx="276">
                  <c:v>4-Feb-11</c:v>
                </c:pt>
                <c:pt idx="277">
                  <c:v>7-Feb-11</c:v>
                </c:pt>
                <c:pt idx="278">
                  <c:v>8-Feb-11</c:v>
                </c:pt>
                <c:pt idx="279">
                  <c:v>9-Feb-11</c:v>
                </c:pt>
                <c:pt idx="280">
                  <c:v>10-Feb-11</c:v>
                </c:pt>
                <c:pt idx="281">
                  <c:v>11-Feb-11</c:v>
                </c:pt>
                <c:pt idx="282">
                  <c:v>14-Feb-11</c:v>
                </c:pt>
                <c:pt idx="283">
                  <c:v>15-Feb-11</c:v>
                </c:pt>
                <c:pt idx="284">
                  <c:v>16-Feb-11</c:v>
                </c:pt>
                <c:pt idx="285">
                  <c:v>17-Feb-11</c:v>
                </c:pt>
                <c:pt idx="286">
                  <c:v>18-Feb-11</c:v>
                </c:pt>
                <c:pt idx="287">
                  <c:v>22-Feb-11</c:v>
                </c:pt>
                <c:pt idx="288">
                  <c:v>23-Feb-11</c:v>
                </c:pt>
                <c:pt idx="289">
                  <c:v>24-Feb-11</c:v>
                </c:pt>
                <c:pt idx="290">
                  <c:v>25-Feb-11</c:v>
                </c:pt>
                <c:pt idx="291">
                  <c:v>28-Feb-11</c:v>
                </c:pt>
                <c:pt idx="292">
                  <c:v>1-Mar-11</c:v>
                </c:pt>
                <c:pt idx="293">
                  <c:v>2-Mar-11</c:v>
                </c:pt>
                <c:pt idx="294">
                  <c:v>3-Mar-11</c:v>
                </c:pt>
                <c:pt idx="295">
                  <c:v>4-Mar-11</c:v>
                </c:pt>
                <c:pt idx="296">
                  <c:v>7-Mar-11</c:v>
                </c:pt>
                <c:pt idx="297">
                  <c:v>8-Mar-11</c:v>
                </c:pt>
                <c:pt idx="298">
                  <c:v>9-Mar-11</c:v>
                </c:pt>
                <c:pt idx="299">
                  <c:v>10-Mar-11</c:v>
                </c:pt>
                <c:pt idx="300">
                  <c:v>11-Mar-11</c:v>
                </c:pt>
                <c:pt idx="301">
                  <c:v>14-Mar-11</c:v>
                </c:pt>
                <c:pt idx="302">
                  <c:v>15-Mar-11</c:v>
                </c:pt>
                <c:pt idx="303">
                  <c:v>16-Mar-11</c:v>
                </c:pt>
                <c:pt idx="304">
                  <c:v>17-Mar-11</c:v>
                </c:pt>
                <c:pt idx="305">
                  <c:v>18-Mar-11</c:v>
                </c:pt>
                <c:pt idx="306">
                  <c:v>21-Mar-11</c:v>
                </c:pt>
                <c:pt idx="307">
                  <c:v>22-Mar-11</c:v>
                </c:pt>
                <c:pt idx="308">
                  <c:v>23-Mar-11</c:v>
                </c:pt>
                <c:pt idx="309">
                  <c:v>24-Mar-11</c:v>
                </c:pt>
                <c:pt idx="310">
                  <c:v>25-Mar-11</c:v>
                </c:pt>
                <c:pt idx="311">
                  <c:v>28-Mar-11</c:v>
                </c:pt>
                <c:pt idx="312">
                  <c:v>29-Mar-11</c:v>
                </c:pt>
                <c:pt idx="313">
                  <c:v>30-Mar-11</c:v>
                </c:pt>
                <c:pt idx="314">
                  <c:v>31-Mar-11</c:v>
                </c:pt>
                <c:pt idx="315">
                  <c:v>1-Apr-11</c:v>
                </c:pt>
                <c:pt idx="316">
                  <c:v>4-Apr-11</c:v>
                </c:pt>
                <c:pt idx="317">
                  <c:v>5-Apr-11</c:v>
                </c:pt>
                <c:pt idx="318">
                  <c:v>6-Apr-11</c:v>
                </c:pt>
                <c:pt idx="319">
                  <c:v>7-Apr-11</c:v>
                </c:pt>
                <c:pt idx="320">
                  <c:v>8-Apr-11</c:v>
                </c:pt>
                <c:pt idx="321">
                  <c:v>11-Apr-11</c:v>
                </c:pt>
                <c:pt idx="322">
                  <c:v>12-Apr-11</c:v>
                </c:pt>
                <c:pt idx="323">
                  <c:v>13-Apr-11</c:v>
                </c:pt>
                <c:pt idx="324">
                  <c:v>14-Apr-11</c:v>
                </c:pt>
                <c:pt idx="325">
                  <c:v>15-Apr-11</c:v>
                </c:pt>
                <c:pt idx="326">
                  <c:v>18-Apr-11</c:v>
                </c:pt>
                <c:pt idx="327">
                  <c:v>19-Apr-11</c:v>
                </c:pt>
                <c:pt idx="328">
                  <c:v>20-Apr-11</c:v>
                </c:pt>
                <c:pt idx="329">
                  <c:v>21-Apr-11</c:v>
                </c:pt>
                <c:pt idx="330">
                  <c:v>25-Apr-11</c:v>
                </c:pt>
                <c:pt idx="331">
                  <c:v>26-Apr-11</c:v>
                </c:pt>
                <c:pt idx="332">
                  <c:v>27-Apr-11</c:v>
                </c:pt>
                <c:pt idx="333">
                  <c:v>28-Apr-11</c:v>
                </c:pt>
                <c:pt idx="334">
                  <c:v>29-Apr-11</c:v>
                </c:pt>
                <c:pt idx="335">
                  <c:v>2-May-11</c:v>
                </c:pt>
                <c:pt idx="336">
                  <c:v>3-May-11</c:v>
                </c:pt>
                <c:pt idx="337">
                  <c:v>4-May-11</c:v>
                </c:pt>
                <c:pt idx="338">
                  <c:v>5-May-11</c:v>
                </c:pt>
                <c:pt idx="339">
                  <c:v>6-May-11</c:v>
                </c:pt>
                <c:pt idx="340">
                  <c:v>9-May-11</c:v>
                </c:pt>
                <c:pt idx="341">
                  <c:v>10-May-11</c:v>
                </c:pt>
                <c:pt idx="342">
                  <c:v>11-May-11</c:v>
                </c:pt>
                <c:pt idx="343">
                  <c:v>12-May-11</c:v>
                </c:pt>
                <c:pt idx="344">
                  <c:v>13-May-11</c:v>
                </c:pt>
                <c:pt idx="345">
                  <c:v>16-May-11</c:v>
                </c:pt>
                <c:pt idx="346">
                  <c:v>17-May-11</c:v>
                </c:pt>
                <c:pt idx="347">
                  <c:v>18-May-11</c:v>
                </c:pt>
                <c:pt idx="348">
                  <c:v>19-May-11</c:v>
                </c:pt>
                <c:pt idx="349">
                  <c:v>20-May-11</c:v>
                </c:pt>
                <c:pt idx="350">
                  <c:v>23-May-11</c:v>
                </c:pt>
                <c:pt idx="351">
                  <c:v>24-May-11</c:v>
                </c:pt>
                <c:pt idx="352">
                  <c:v>25-May-11</c:v>
                </c:pt>
                <c:pt idx="353">
                  <c:v>26-May-11</c:v>
                </c:pt>
                <c:pt idx="354">
                  <c:v>27-May-11</c:v>
                </c:pt>
                <c:pt idx="355">
                  <c:v>31-May-11</c:v>
                </c:pt>
                <c:pt idx="356">
                  <c:v>1-Jun-11</c:v>
                </c:pt>
                <c:pt idx="357">
                  <c:v>2-Jun-11</c:v>
                </c:pt>
                <c:pt idx="358">
                  <c:v>3-Jun-11</c:v>
                </c:pt>
                <c:pt idx="359">
                  <c:v>6-Jun-11</c:v>
                </c:pt>
                <c:pt idx="360">
                  <c:v>7-Jun-11</c:v>
                </c:pt>
                <c:pt idx="361">
                  <c:v>8-Jun-11</c:v>
                </c:pt>
                <c:pt idx="362">
                  <c:v>9-Jun-11</c:v>
                </c:pt>
                <c:pt idx="363">
                  <c:v>10-Jun-11</c:v>
                </c:pt>
                <c:pt idx="364">
                  <c:v>13-Jun-11</c:v>
                </c:pt>
                <c:pt idx="365">
                  <c:v>14-Jun-11</c:v>
                </c:pt>
                <c:pt idx="366">
                  <c:v>15-Jun-11</c:v>
                </c:pt>
                <c:pt idx="367">
                  <c:v>16-Jun-11</c:v>
                </c:pt>
                <c:pt idx="368">
                  <c:v>17-Jun-11</c:v>
                </c:pt>
                <c:pt idx="369">
                  <c:v>20-Jun-11</c:v>
                </c:pt>
                <c:pt idx="370">
                  <c:v>21-Jun-11</c:v>
                </c:pt>
                <c:pt idx="371">
                  <c:v>22-Jun-11</c:v>
                </c:pt>
                <c:pt idx="372">
                  <c:v>23-Jun-11</c:v>
                </c:pt>
                <c:pt idx="373">
                  <c:v>24-Jun-11</c:v>
                </c:pt>
                <c:pt idx="374">
                  <c:v>27-Jun-11</c:v>
                </c:pt>
                <c:pt idx="375">
                  <c:v>28-Jun-11</c:v>
                </c:pt>
                <c:pt idx="376">
                  <c:v>29-Jun-11</c:v>
                </c:pt>
                <c:pt idx="377">
                  <c:v>30-Jun-11</c:v>
                </c:pt>
                <c:pt idx="378">
                  <c:v>1-Jul-11</c:v>
                </c:pt>
                <c:pt idx="379">
                  <c:v>5-Jul-11</c:v>
                </c:pt>
                <c:pt idx="380">
                  <c:v>6-Jul-11</c:v>
                </c:pt>
                <c:pt idx="381">
                  <c:v>7-Jul-11</c:v>
                </c:pt>
                <c:pt idx="382">
                  <c:v>8-Jul-11</c:v>
                </c:pt>
                <c:pt idx="383">
                  <c:v>11-Jul-11</c:v>
                </c:pt>
                <c:pt idx="384">
                  <c:v>12-Jul-11</c:v>
                </c:pt>
                <c:pt idx="385">
                  <c:v>13-Jul-11</c:v>
                </c:pt>
                <c:pt idx="386">
                  <c:v>14-Jul-11</c:v>
                </c:pt>
                <c:pt idx="387">
                  <c:v>15-Jul-11</c:v>
                </c:pt>
                <c:pt idx="388">
                  <c:v>18-Jul-11</c:v>
                </c:pt>
                <c:pt idx="389">
                  <c:v>19-Jul-11</c:v>
                </c:pt>
                <c:pt idx="390">
                  <c:v>20-Jul-11</c:v>
                </c:pt>
                <c:pt idx="391">
                  <c:v>21-Jul-11</c:v>
                </c:pt>
                <c:pt idx="392">
                  <c:v>22-Jul-11</c:v>
                </c:pt>
                <c:pt idx="393">
                  <c:v>25-Jul-11</c:v>
                </c:pt>
                <c:pt idx="394">
                  <c:v>26-Jul-11</c:v>
                </c:pt>
                <c:pt idx="395">
                  <c:v>27-Jul-11</c:v>
                </c:pt>
                <c:pt idx="396">
                  <c:v>28-Jul-11</c:v>
                </c:pt>
                <c:pt idx="397">
                  <c:v>29-Jul-11</c:v>
                </c:pt>
                <c:pt idx="398">
                  <c:v>1-Aug-11</c:v>
                </c:pt>
                <c:pt idx="399">
                  <c:v>2-Aug-11</c:v>
                </c:pt>
                <c:pt idx="400">
                  <c:v>3-Aug-11</c:v>
                </c:pt>
                <c:pt idx="401">
                  <c:v>4-Aug-11</c:v>
                </c:pt>
                <c:pt idx="402">
                  <c:v>5-Aug-11</c:v>
                </c:pt>
                <c:pt idx="403">
                  <c:v>8-Aug-11</c:v>
                </c:pt>
                <c:pt idx="404">
                  <c:v>9-Aug-11</c:v>
                </c:pt>
                <c:pt idx="405">
                  <c:v>10-Aug-11</c:v>
                </c:pt>
                <c:pt idx="406">
                  <c:v>11-Aug-11</c:v>
                </c:pt>
                <c:pt idx="407">
                  <c:v>12-Aug-11</c:v>
                </c:pt>
                <c:pt idx="408">
                  <c:v>15-Aug-11</c:v>
                </c:pt>
                <c:pt idx="409">
                  <c:v>16-Aug-11</c:v>
                </c:pt>
                <c:pt idx="410">
                  <c:v>17-Aug-11</c:v>
                </c:pt>
                <c:pt idx="411">
                  <c:v>18-Aug-11</c:v>
                </c:pt>
                <c:pt idx="412">
                  <c:v>19-Aug-11</c:v>
                </c:pt>
                <c:pt idx="413">
                  <c:v>22-Aug-11</c:v>
                </c:pt>
                <c:pt idx="414">
                  <c:v>23-Aug-11</c:v>
                </c:pt>
                <c:pt idx="415">
                  <c:v>24-Aug-11</c:v>
                </c:pt>
                <c:pt idx="416">
                  <c:v>25-Aug-11</c:v>
                </c:pt>
                <c:pt idx="417">
                  <c:v>26-Aug-11</c:v>
                </c:pt>
                <c:pt idx="418">
                  <c:v>29-Aug-11</c:v>
                </c:pt>
                <c:pt idx="419">
                  <c:v>30-Aug-11</c:v>
                </c:pt>
                <c:pt idx="420">
                  <c:v>31-Aug-11</c:v>
                </c:pt>
                <c:pt idx="421">
                  <c:v>1-Sep-11</c:v>
                </c:pt>
                <c:pt idx="422">
                  <c:v>2-Sep-11</c:v>
                </c:pt>
                <c:pt idx="423">
                  <c:v>6-Sep-11</c:v>
                </c:pt>
                <c:pt idx="424">
                  <c:v>7-Sep-11</c:v>
                </c:pt>
                <c:pt idx="425">
                  <c:v>8-Sep-11</c:v>
                </c:pt>
                <c:pt idx="426">
                  <c:v>9-Sep-11</c:v>
                </c:pt>
                <c:pt idx="427">
                  <c:v>12-Sep-11</c:v>
                </c:pt>
                <c:pt idx="428">
                  <c:v>13-Sep-11</c:v>
                </c:pt>
                <c:pt idx="429">
                  <c:v>14-Sep-11</c:v>
                </c:pt>
                <c:pt idx="430">
                  <c:v>15-Sep-11</c:v>
                </c:pt>
                <c:pt idx="431">
                  <c:v>16-Sep-11</c:v>
                </c:pt>
                <c:pt idx="432">
                  <c:v>19-Sep-11</c:v>
                </c:pt>
                <c:pt idx="433">
                  <c:v>20-Sep-11</c:v>
                </c:pt>
                <c:pt idx="434">
                  <c:v>21-Sep-11</c:v>
                </c:pt>
                <c:pt idx="435">
                  <c:v>22-Sep-11</c:v>
                </c:pt>
                <c:pt idx="436">
                  <c:v>23-Sep-11</c:v>
                </c:pt>
                <c:pt idx="437">
                  <c:v>26-Sep-11</c:v>
                </c:pt>
                <c:pt idx="438">
                  <c:v>27-Sep-11</c:v>
                </c:pt>
                <c:pt idx="439">
                  <c:v>28-Sep-11</c:v>
                </c:pt>
                <c:pt idx="440">
                  <c:v>29-Sep-11</c:v>
                </c:pt>
                <c:pt idx="441">
                  <c:v>30-Sep-11</c:v>
                </c:pt>
                <c:pt idx="442">
                  <c:v>3-Oct-11</c:v>
                </c:pt>
                <c:pt idx="443">
                  <c:v>4-Oct-11</c:v>
                </c:pt>
                <c:pt idx="444">
                  <c:v>5-Oct-11</c:v>
                </c:pt>
                <c:pt idx="445">
                  <c:v>6-Oct-11</c:v>
                </c:pt>
                <c:pt idx="446">
                  <c:v>7-Oct-11</c:v>
                </c:pt>
                <c:pt idx="447">
                  <c:v>10-Oct-11</c:v>
                </c:pt>
                <c:pt idx="448">
                  <c:v>11-Oct-11</c:v>
                </c:pt>
                <c:pt idx="449">
                  <c:v>12-Oct-11</c:v>
                </c:pt>
                <c:pt idx="450">
                  <c:v>13-Oct-11</c:v>
                </c:pt>
                <c:pt idx="451">
                  <c:v>14-Oct-11</c:v>
                </c:pt>
                <c:pt idx="452">
                  <c:v>17-Oct-11</c:v>
                </c:pt>
                <c:pt idx="453">
                  <c:v>18-Oct-11</c:v>
                </c:pt>
                <c:pt idx="454">
                  <c:v>19-Oct-11</c:v>
                </c:pt>
                <c:pt idx="455">
                  <c:v>20-Oct-11</c:v>
                </c:pt>
                <c:pt idx="456">
                  <c:v>21-Oct-11</c:v>
                </c:pt>
                <c:pt idx="457">
                  <c:v>24-Oct-11</c:v>
                </c:pt>
                <c:pt idx="458">
                  <c:v>25-Oct-11</c:v>
                </c:pt>
                <c:pt idx="459">
                  <c:v>26-Oct-11</c:v>
                </c:pt>
                <c:pt idx="460">
                  <c:v>27-Oct-11</c:v>
                </c:pt>
                <c:pt idx="461">
                  <c:v>28-Oct-11</c:v>
                </c:pt>
                <c:pt idx="462">
                  <c:v>31-Oct-11</c:v>
                </c:pt>
                <c:pt idx="463">
                  <c:v>1-Nov-11</c:v>
                </c:pt>
                <c:pt idx="464">
                  <c:v>2-Nov-11</c:v>
                </c:pt>
                <c:pt idx="465">
                  <c:v>3-Nov-11</c:v>
                </c:pt>
                <c:pt idx="466">
                  <c:v>4-Nov-11</c:v>
                </c:pt>
                <c:pt idx="467">
                  <c:v>7-Nov-11</c:v>
                </c:pt>
                <c:pt idx="468">
                  <c:v>8-Nov-11</c:v>
                </c:pt>
                <c:pt idx="469">
                  <c:v>9-Nov-11</c:v>
                </c:pt>
                <c:pt idx="470">
                  <c:v>10-Nov-11</c:v>
                </c:pt>
                <c:pt idx="471">
                  <c:v>11-Nov-11</c:v>
                </c:pt>
                <c:pt idx="472">
                  <c:v>14-Nov-11</c:v>
                </c:pt>
                <c:pt idx="473">
                  <c:v>15-Nov-11</c:v>
                </c:pt>
                <c:pt idx="474">
                  <c:v>16-Nov-11</c:v>
                </c:pt>
                <c:pt idx="475">
                  <c:v>17-Nov-11</c:v>
                </c:pt>
                <c:pt idx="476">
                  <c:v>18-Nov-11</c:v>
                </c:pt>
                <c:pt idx="477">
                  <c:v>21-Nov-11</c:v>
                </c:pt>
                <c:pt idx="478">
                  <c:v>22-Nov-11</c:v>
                </c:pt>
                <c:pt idx="479">
                  <c:v>23-Nov-11</c:v>
                </c:pt>
                <c:pt idx="480">
                  <c:v>25-Nov-11</c:v>
                </c:pt>
                <c:pt idx="481">
                  <c:v>28-Nov-11</c:v>
                </c:pt>
                <c:pt idx="482">
                  <c:v>29-Nov-11</c:v>
                </c:pt>
                <c:pt idx="483">
                  <c:v>30-Nov-11</c:v>
                </c:pt>
                <c:pt idx="484">
                  <c:v>1-Dec-11</c:v>
                </c:pt>
                <c:pt idx="485">
                  <c:v>2-Dec-11</c:v>
                </c:pt>
                <c:pt idx="486">
                  <c:v>5-Dec-11</c:v>
                </c:pt>
                <c:pt idx="487">
                  <c:v>6-Dec-11</c:v>
                </c:pt>
                <c:pt idx="488">
                  <c:v>7-Dec-11</c:v>
                </c:pt>
                <c:pt idx="489">
                  <c:v>8-Dec-11</c:v>
                </c:pt>
                <c:pt idx="490">
                  <c:v>9-Dec-11</c:v>
                </c:pt>
                <c:pt idx="491">
                  <c:v>12-Dec-11</c:v>
                </c:pt>
                <c:pt idx="492">
                  <c:v>13-Dec-11</c:v>
                </c:pt>
                <c:pt idx="493">
                  <c:v>14-Dec-11</c:v>
                </c:pt>
                <c:pt idx="494">
                  <c:v>15-Dec-11</c:v>
                </c:pt>
                <c:pt idx="495">
                  <c:v>16-Dec-11</c:v>
                </c:pt>
                <c:pt idx="496">
                  <c:v>19-Dec-11</c:v>
                </c:pt>
                <c:pt idx="497">
                  <c:v>20-Dec-11</c:v>
                </c:pt>
                <c:pt idx="498">
                  <c:v>21-Dec-11</c:v>
                </c:pt>
                <c:pt idx="499">
                  <c:v>22-Dec-11</c:v>
                </c:pt>
                <c:pt idx="500">
                  <c:v>23-Dec-11</c:v>
                </c:pt>
                <c:pt idx="501">
                  <c:v>27-Dec-11</c:v>
                </c:pt>
                <c:pt idx="502">
                  <c:v>28-Dec-11</c:v>
                </c:pt>
                <c:pt idx="503">
                  <c:v>29-Dec-11</c:v>
                </c:pt>
                <c:pt idx="504">
                  <c:v>30-Dec-11</c:v>
                </c:pt>
                <c:pt idx="505">
                  <c:v>3-Jan-12</c:v>
                </c:pt>
                <c:pt idx="506">
                  <c:v>4-Jan-12</c:v>
                </c:pt>
                <c:pt idx="507">
                  <c:v>5-Jan-12</c:v>
                </c:pt>
                <c:pt idx="508">
                  <c:v>6-Jan-12</c:v>
                </c:pt>
                <c:pt idx="509">
                  <c:v>9-Jan-12</c:v>
                </c:pt>
                <c:pt idx="510">
                  <c:v>10-Jan-12</c:v>
                </c:pt>
                <c:pt idx="511">
                  <c:v>11-Jan-12</c:v>
                </c:pt>
                <c:pt idx="512">
                  <c:v>12-Jan-12</c:v>
                </c:pt>
                <c:pt idx="513">
                  <c:v>13-Jan-12</c:v>
                </c:pt>
                <c:pt idx="514">
                  <c:v>17-Jan-12</c:v>
                </c:pt>
                <c:pt idx="515">
                  <c:v>18-Jan-12</c:v>
                </c:pt>
                <c:pt idx="516">
                  <c:v>19-Jan-12</c:v>
                </c:pt>
                <c:pt idx="517">
                  <c:v>20-Jan-12</c:v>
                </c:pt>
                <c:pt idx="518">
                  <c:v>23-Jan-12</c:v>
                </c:pt>
                <c:pt idx="519">
                  <c:v>24-Jan-12</c:v>
                </c:pt>
                <c:pt idx="520">
                  <c:v>25-Jan-12</c:v>
                </c:pt>
                <c:pt idx="521">
                  <c:v>26-Jan-12</c:v>
                </c:pt>
                <c:pt idx="522">
                  <c:v>27-Jan-12</c:v>
                </c:pt>
                <c:pt idx="523">
                  <c:v>30-Jan-12</c:v>
                </c:pt>
                <c:pt idx="524">
                  <c:v>31-Jan-12</c:v>
                </c:pt>
                <c:pt idx="525">
                  <c:v>1-Feb-12</c:v>
                </c:pt>
                <c:pt idx="526">
                  <c:v>2-Feb-12</c:v>
                </c:pt>
                <c:pt idx="527">
                  <c:v>3-Feb-12</c:v>
                </c:pt>
                <c:pt idx="528">
                  <c:v>6-Feb-12</c:v>
                </c:pt>
                <c:pt idx="529">
                  <c:v>7-Feb-12</c:v>
                </c:pt>
                <c:pt idx="530">
                  <c:v>8-Feb-12</c:v>
                </c:pt>
                <c:pt idx="531">
                  <c:v>9-Feb-12</c:v>
                </c:pt>
                <c:pt idx="532">
                  <c:v>10-Feb-12</c:v>
                </c:pt>
                <c:pt idx="533">
                  <c:v>13-Feb-12</c:v>
                </c:pt>
                <c:pt idx="534">
                  <c:v>14-Feb-12</c:v>
                </c:pt>
                <c:pt idx="535">
                  <c:v>15-Feb-12</c:v>
                </c:pt>
                <c:pt idx="536">
                  <c:v>16-Feb-12</c:v>
                </c:pt>
                <c:pt idx="537">
                  <c:v>17-Feb-12</c:v>
                </c:pt>
                <c:pt idx="538">
                  <c:v>21-Feb-12</c:v>
                </c:pt>
                <c:pt idx="539">
                  <c:v>22-Feb-12</c:v>
                </c:pt>
                <c:pt idx="540">
                  <c:v>23-Feb-12</c:v>
                </c:pt>
                <c:pt idx="541">
                  <c:v>24-Feb-12</c:v>
                </c:pt>
                <c:pt idx="542">
                  <c:v>27-Feb-12</c:v>
                </c:pt>
                <c:pt idx="543">
                  <c:v>28-Feb-12</c:v>
                </c:pt>
                <c:pt idx="544">
                  <c:v>29-Feb-12</c:v>
                </c:pt>
                <c:pt idx="545">
                  <c:v>1-Mar-12</c:v>
                </c:pt>
                <c:pt idx="546">
                  <c:v>2-Mar-12</c:v>
                </c:pt>
                <c:pt idx="547">
                  <c:v>5-Mar-12</c:v>
                </c:pt>
                <c:pt idx="548">
                  <c:v>6-Mar-12</c:v>
                </c:pt>
                <c:pt idx="549">
                  <c:v>7-Mar-12</c:v>
                </c:pt>
                <c:pt idx="550">
                  <c:v>8-Mar-12</c:v>
                </c:pt>
                <c:pt idx="551">
                  <c:v>9-Mar-12</c:v>
                </c:pt>
                <c:pt idx="552">
                  <c:v>12-Mar-12</c:v>
                </c:pt>
                <c:pt idx="553">
                  <c:v>13-Mar-12</c:v>
                </c:pt>
                <c:pt idx="554">
                  <c:v>14-Mar-12</c:v>
                </c:pt>
                <c:pt idx="555">
                  <c:v>15-Mar-12</c:v>
                </c:pt>
                <c:pt idx="556">
                  <c:v>16-Mar-12</c:v>
                </c:pt>
                <c:pt idx="557">
                  <c:v>19-Mar-12</c:v>
                </c:pt>
                <c:pt idx="558">
                  <c:v>20-Mar-12</c:v>
                </c:pt>
                <c:pt idx="559">
                  <c:v>21-Mar-12</c:v>
                </c:pt>
                <c:pt idx="560">
                  <c:v>22-Mar-12</c:v>
                </c:pt>
                <c:pt idx="561">
                  <c:v>23-Mar-12</c:v>
                </c:pt>
                <c:pt idx="562">
                  <c:v>26-Mar-12</c:v>
                </c:pt>
                <c:pt idx="563">
                  <c:v>27-Mar-12</c:v>
                </c:pt>
                <c:pt idx="564">
                  <c:v>28-Mar-12</c:v>
                </c:pt>
                <c:pt idx="565">
                  <c:v>29-Mar-12</c:v>
                </c:pt>
                <c:pt idx="566">
                  <c:v>30-Mar-12</c:v>
                </c:pt>
                <c:pt idx="567">
                  <c:v>2-Apr-12</c:v>
                </c:pt>
                <c:pt idx="568">
                  <c:v>3-Apr-12</c:v>
                </c:pt>
                <c:pt idx="569">
                  <c:v>4-Apr-12</c:v>
                </c:pt>
                <c:pt idx="570">
                  <c:v>5-Apr-12</c:v>
                </c:pt>
                <c:pt idx="571">
                  <c:v>9-Apr-12</c:v>
                </c:pt>
                <c:pt idx="572">
                  <c:v>10-Apr-12</c:v>
                </c:pt>
                <c:pt idx="573">
                  <c:v>11-Apr-12</c:v>
                </c:pt>
                <c:pt idx="574">
                  <c:v>12-Apr-12</c:v>
                </c:pt>
                <c:pt idx="575">
                  <c:v>13-Apr-12</c:v>
                </c:pt>
                <c:pt idx="576">
                  <c:v>16-Apr-12</c:v>
                </c:pt>
                <c:pt idx="577">
                  <c:v>17-Apr-12</c:v>
                </c:pt>
                <c:pt idx="578">
                  <c:v>18-Apr-12</c:v>
                </c:pt>
                <c:pt idx="579">
                  <c:v>19-Apr-12</c:v>
                </c:pt>
                <c:pt idx="580">
                  <c:v>20-Apr-12</c:v>
                </c:pt>
                <c:pt idx="581">
                  <c:v>23-Apr-12</c:v>
                </c:pt>
                <c:pt idx="582">
                  <c:v>24-Apr-12</c:v>
                </c:pt>
                <c:pt idx="583">
                  <c:v>25-Apr-12</c:v>
                </c:pt>
                <c:pt idx="584">
                  <c:v>26-Apr-12</c:v>
                </c:pt>
                <c:pt idx="585">
                  <c:v>27-Apr-12</c:v>
                </c:pt>
                <c:pt idx="586">
                  <c:v>30-Apr-12</c:v>
                </c:pt>
                <c:pt idx="587">
                  <c:v>1-May-12</c:v>
                </c:pt>
                <c:pt idx="588">
                  <c:v>2-May-12</c:v>
                </c:pt>
                <c:pt idx="589">
                  <c:v>3-May-12</c:v>
                </c:pt>
                <c:pt idx="590">
                  <c:v>4-May-12</c:v>
                </c:pt>
                <c:pt idx="591">
                  <c:v>7-May-12</c:v>
                </c:pt>
                <c:pt idx="592">
                  <c:v>8-May-12</c:v>
                </c:pt>
                <c:pt idx="593">
                  <c:v>9-May-12</c:v>
                </c:pt>
                <c:pt idx="594">
                  <c:v>10-May-12</c:v>
                </c:pt>
                <c:pt idx="595">
                  <c:v>11-May-12</c:v>
                </c:pt>
                <c:pt idx="596">
                  <c:v>14-May-12</c:v>
                </c:pt>
                <c:pt idx="597">
                  <c:v>15-May-12</c:v>
                </c:pt>
                <c:pt idx="598">
                  <c:v>16-May-12</c:v>
                </c:pt>
                <c:pt idx="599">
                  <c:v>17-May-12</c:v>
                </c:pt>
                <c:pt idx="600">
                  <c:v>18-May-12</c:v>
                </c:pt>
                <c:pt idx="601">
                  <c:v>21-May-12</c:v>
                </c:pt>
                <c:pt idx="602">
                  <c:v>22-May-12</c:v>
                </c:pt>
                <c:pt idx="603">
                  <c:v>23-May-12</c:v>
                </c:pt>
                <c:pt idx="604">
                  <c:v>24-May-12</c:v>
                </c:pt>
                <c:pt idx="605">
                  <c:v>25-May-12</c:v>
                </c:pt>
                <c:pt idx="606">
                  <c:v>29-May-12</c:v>
                </c:pt>
                <c:pt idx="607">
                  <c:v>30-May-12</c:v>
                </c:pt>
                <c:pt idx="608">
                  <c:v>31-May-12</c:v>
                </c:pt>
                <c:pt idx="609">
                  <c:v>1-Jun-12</c:v>
                </c:pt>
                <c:pt idx="610">
                  <c:v>4-Jun-12</c:v>
                </c:pt>
                <c:pt idx="611">
                  <c:v>5-Jun-12</c:v>
                </c:pt>
                <c:pt idx="612">
                  <c:v>6-Jun-12</c:v>
                </c:pt>
                <c:pt idx="613">
                  <c:v>7-Jun-12</c:v>
                </c:pt>
                <c:pt idx="614">
                  <c:v>8-Jun-12</c:v>
                </c:pt>
                <c:pt idx="615">
                  <c:v>11-Jun-12</c:v>
                </c:pt>
                <c:pt idx="616">
                  <c:v>12-Jun-12</c:v>
                </c:pt>
                <c:pt idx="617">
                  <c:v>13-Jun-12</c:v>
                </c:pt>
                <c:pt idx="618">
                  <c:v>14-Jun-12</c:v>
                </c:pt>
                <c:pt idx="619">
                  <c:v>15-Jun-12</c:v>
                </c:pt>
                <c:pt idx="620">
                  <c:v>18-Jun-12</c:v>
                </c:pt>
                <c:pt idx="621">
                  <c:v>19-Jun-12</c:v>
                </c:pt>
                <c:pt idx="622">
                  <c:v>20-Jun-12</c:v>
                </c:pt>
                <c:pt idx="623">
                  <c:v>21-Jun-12</c:v>
                </c:pt>
                <c:pt idx="624">
                  <c:v>22-Jun-12</c:v>
                </c:pt>
                <c:pt idx="625">
                  <c:v>25-Jun-12</c:v>
                </c:pt>
                <c:pt idx="626">
                  <c:v>26-Jun-12</c:v>
                </c:pt>
                <c:pt idx="627">
                  <c:v>27-Jun-12</c:v>
                </c:pt>
                <c:pt idx="628">
                  <c:v>28-Jun-12</c:v>
                </c:pt>
                <c:pt idx="629">
                  <c:v>29-Jun-12</c:v>
                </c:pt>
                <c:pt idx="630">
                  <c:v>2-Jul-12</c:v>
                </c:pt>
                <c:pt idx="631">
                  <c:v>3-Jul-12</c:v>
                </c:pt>
                <c:pt idx="632">
                  <c:v>5-Jul-12</c:v>
                </c:pt>
                <c:pt idx="633">
                  <c:v>6-Jul-12</c:v>
                </c:pt>
                <c:pt idx="634">
                  <c:v>9-Jul-12</c:v>
                </c:pt>
                <c:pt idx="635">
                  <c:v>10-Jul-12</c:v>
                </c:pt>
                <c:pt idx="636">
                  <c:v>11-Jul-12</c:v>
                </c:pt>
                <c:pt idx="637">
                  <c:v>12-Jul-12</c:v>
                </c:pt>
                <c:pt idx="638">
                  <c:v>13-Jul-12</c:v>
                </c:pt>
                <c:pt idx="639">
                  <c:v>16-Jul-12</c:v>
                </c:pt>
                <c:pt idx="640">
                  <c:v>17-Jul-12</c:v>
                </c:pt>
                <c:pt idx="641">
                  <c:v>18-Jul-12</c:v>
                </c:pt>
                <c:pt idx="642">
                  <c:v>19-Jul-12</c:v>
                </c:pt>
                <c:pt idx="643">
                  <c:v>20-Jul-12</c:v>
                </c:pt>
                <c:pt idx="644">
                  <c:v>23-Jul-12</c:v>
                </c:pt>
                <c:pt idx="645">
                  <c:v>24-Jul-12</c:v>
                </c:pt>
                <c:pt idx="646">
                  <c:v>25-Jul-12</c:v>
                </c:pt>
                <c:pt idx="647">
                  <c:v>26-Jul-12</c:v>
                </c:pt>
                <c:pt idx="648">
                  <c:v>27-Jul-12</c:v>
                </c:pt>
                <c:pt idx="649">
                  <c:v>30-Jul-12</c:v>
                </c:pt>
                <c:pt idx="650">
                  <c:v>31-Jul-12</c:v>
                </c:pt>
                <c:pt idx="651">
                  <c:v>1-Aug-12</c:v>
                </c:pt>
                <c:pt idx="652">
                  <c:v>2-Aug-12</c:v>
                </c:pt>
                <c:pt idx="653">
                  <c:v>3-Aug-12</c:v>
                </c:pt>
                <c:pt idx="654">
                  <c:v>6-Aug-12</c:v>
                </c:pt>
                <c:pt idx="655">
                  <c:v>7-Aug-12</c:v>
                </c:pt>
                <c:pt idx="656">
                  <c:v>8-Aug-12</c:v>
                </c:pt>
                <c:pt idx="657">
                  <c:v>9-Aug-12</c:v>
                </c:pt>
                <c:pt idx="658">
                  <c:v>10-Aug-12</c:v>
                </c:pt>
                <c:pt idx="659">
                  <c:v>13-Aug-12</c:v>
                </c:pt>
                <c:pt idx="660">
                  <c:v>14-Aug-12</c:v>
                </c:pt>
                <c:pt idx="661">
                  <c:v>15-Aug-12</c:v>
                </c:pt>
                <c:pt idx="662">
                  <c:v>16-Aug-12</c:v>
                </c:pt>
                <c:pt idx="663">
                  <c:v>17-Aug-12</c:v>
                </c:pt>
                <c:pt idx="664">
                  <c:v>20-Aug-12</c:v>
                </c:pt>
                <c:pt idx="665">
                  <c:v>21-Aug-12</c:v>
                </c:pt>
                <c:pt idx="666">
                  <c:v>22-Aug-12</c:v>
                </c:pt>
                <c:pt idx="667">
                  <c:v>23-Aug-12</c:v>
                </c:pt>
                <c:pt idx="668">
                  <c:v>24-Aug-12</c:v>
                </c:pt>
                <c:pt idx="669">
                  <c:v>27-Aug-12</c:v>
                </c:pt>
                <c:pt idx="670">
                  <c:v>28-Aug-12</c:v>
                </c:pt>
                <c:pt idx="671">
                  <c:v>29-Aug-12</c:v>
                </c:pt>
                <c:pt idx="672">
                  <c:v>30-Aug-12</c:v>
                </c:pt>
                <c:pt idx="673">
                  <c:v>31-Aug-12</c:v>
                </c:pt>
                <c:pt idx="674">
                  <c:v>4-Sep-12</c:v>
                </c:pt>
                <c:pt idx="675">
                  <c:v>5-Sep-12</c:v>
                </c:pt>
                <c:pt idx="676">
                  <c:v>6-Sep-12</c:v>
                </c:pt>
                <c:pt idx="677">
                  <c:v>7-Sep-12</c:v>
                </c:pt>
                <c:pt idx="678">
                  <c:v>10-Sep-12</c:v>
                </c:pt>
                <c:pt idx="679">
                  <c:v>11-Sep-12</c:v>
                </c:pt>
                <c:pt idx="680">
                  <c:v>12-Sep-12</c:v>
                </c:pt>
                <c:pt idx="681">
                  <c:v>13-Sep-12</c:v>
                </c:pt>
                <c:pt idx="682">
                  <c:v>14-Sep-12</c:v>
                </c:pt>
                <c:pt idx="683">
                  <c:v>17-Sep-12</c:v>
                </c:pt>
                <c:pt idx="684">
                  <c:v>18-Sep-12</c:v>
                </c:pt>
                <c:pt idx="685">
                  <c:v>19-Sep-12</c:v>
                </c:pt>
                <c:pt idx="686">
                  <c:v>20-Sep-12</c:v>
                </c:pt>
                <c:pt idx="687">
                  <c:v>21-Sep-12</c:v>
                </c:pt>
                <c:pt idx="688">
                  <c:v>24-Sep-12</c:v>
                </c:pt>
                <c:pt idx="689">
                  <c:v>25-Sep-12</c:v>
                </c:pt>
                <c:pt idx="690">
                  <c:v>26-Sep-12</c:v>
                </c:pt>
                <c:pt idx="691">
                  <c:v>27-Sep-12</c:v>
                </c:pt>
                <c:pt idx="692">
                  <c:v>28-Sep-12</c:v>
                </c:pt>
                <c:pt idx="693">
                  <c:v>1-Oct-12</c:v>
                </c:pt>
                <c:pt idx="694">
                  <c:v>2-Oct-12</c:v>
                </c:pt>
                <c:pt idx="695">
                  <c:v>3-Oct-12</c:v>
                </c:pt>
                <c:pt idx="696">
                  <c:v>4-Oct-12</c:v>
                </c:pt>
                <c:pt idx="697">
                  <c:v>5-Oct-12</c:v>
                </c:pt>
                <c:pt idx="698">
                  <c:v>8-Oct-12</c:v>
                </c:pt>
                <c:pt idx="699">
                  <c:v>9-Oct-12</c:v>
                </c:pt>
                <c:pt idx="700">
                  <c:v>10-Oct-12</c:v>
                </c:pt>
                <c:pt idx="701">
                  <c:v>11-Oct-12</c:v>
                </c:pt>
                <c:pt idx="702">
                  <c:v>12-Oct-12</c:v>
                </c:pt>
                <c:pt idx="703">
                  <c:v>15-Oct-12</c:v>
                </c:pt>
                <c:pt idx="704">
                  <c:v>16-Oct-12</c:v>
                </c:pt>
                <c:pt idx="705">
                  <c:v>17-Oct-12</c:v>
                </c:pt>
                <c:pt idx="706">
                  <c:v>18-Oct-12</c:v>
                </c:pt>
                <c:pt idx="707">
                  <c:v>19-Oct-12</c:v>
                </c:pt>
                <c:pt idx="708">
                  <c:v>22-Oct-12</c:v>
                </c:pt>
                <c:pt idx="709">
                  <c:v>23-Oct-12</c:v>
                </c:pt>
                <c:pt idx="710">
                  <c:v>24-Oct-12</c:v>
                </c:pt>
                <c:pt idx="711">
                  <c:v>25-Oct-12</c:v>
                </c:pt>
                <c:pt idx="712">
                  <c:v>26-Oct-12</c:v>
                </c:pt>
                <c:pt idx="713">
                  <c:v>31-Oct-12</c:v>
                </c:pt>
                <c:pt idx="714">
                  <c:v>1-Nov-12</c:v>
                </c:pt>
                <c:pt idx="715">
                  <c:v>2-Nov-12</c:v>
                </c:pt>
                <c:pt idx="716">
                  <c:v>5-Nov-12</c:v>
                </c:pt>
                <c:pt idx="717">
                  <c:v>6-Nov-12</c:v>
                </c:pt>
                <c:pt idx="718">
                  <c:v>7-Nov-12</c:v>
                </c:pt>
                <c:pt idx="719">
                  <c:v>8-Nov-12</c:v>
                </c:pt>
                <c:pt idx="720">
                  <c:v>9-Nov-12</c:v>
                </c:pt>
                <c:pt idx="721">
                  <c:v>12-Nov-12</c:v>
                </c:pt>
                <c:pt idx="722">
                  <c:v>13-Nov-12</c:v>
                </c:pt>
                <c:pt idx="723">
                  <c:v>14-Nov-12</c:v>
                </c:pt>
                <c:pt idx="724">
                  <c:v>15-Nov-12</c:v>
                </c:pt>
                <c:pt idx="725">
                  <c:v>16-Nov-12</c:v>
                </c:pt>
                <c:pt idx="726">
                  <c:v>19-Nov-12</c:v>
                </c:pt>
                <c:pt idx="727">
                  <c:v>20-Nov-12</c:v>
                </c:pt>
                <c:pt idx="728">
                  <c:v>21-Nov-12</c:v>
                </c:pt>
                <c:pt idx="729">
                  <c:v>23-Nov-12</c:v>
                </c:pt>
                <c:pt idx="730">
                  <c:v>26-Nov-12</c:v>
                </c:pt>
                <c:pt idx="731">
                  <c:v>27-Nov-12</c:v>
                </c:pt>
                <c:pt idx="732">
                  <c:v>28-Nov-12</c:v>
                </c:pt>
                <c:pt idx="733">
                  <c:v>29-Nov-12</c:v>
                </c:pt>
                <c:pt idx="734">
                  <c:v>30-Nov-12</c:v>
                </c:pt>
                <c:pt idx="735">
                  <c:v>3-Dec-12</c:v>
                </c:pt>
                <c:pt idx="736">
                  <c:v>4-Dec-12</c:v>
                </c:pt>
                <c:pt idx="737">
                  <c:v>5-Dec-12</c:v>
                </c:pt>
                <c:pt idx="738">
                  <c:v>6-Dec-12</c:v>
                </c:pt>
                <c:pt idx="739">
                  <c:v>7-Dec-12</c:v>
                </c:pt>
                <c:pt idx="740">
                  <c:v>10-Dec-12</c:v>
                </c:pt>
                <c:pt idx="741">
                  <c:v>11-Dec-12</c:v>
                </c:pt>
                <c:pt idx="742">
                  <c:v>12-Dec-12</c:v>
                </c:pt>
                <c:pt idx="743">
                  <c:v>13-Dec-12</c:v>
                </c:pt>
                <c:pt idx="744">
                  <c:v>14-Dec-12</c:v>
                </c:pt>
                <c:pt idx="745">
                  <c:v>17-Dec-12</c:v>
                </c:pt>
                <c:pt idx="746">
                  <c:v>18-Dec-12</c:v>
                </c:pt>
                <c:pt idx="747">
                  <c:v>19-Dec-12</c:v>
                </c:pt>
                <c:pt idx="748">
                  <c:v>20-Dec-12</c:v>
                </c:pt>
                <c:pt idx="749">
                  <c:v>21-Dec-12</c:v>
                </c:pt>
                <c:pt idx="750">
                  <c:v>24-Dec-12</c:v>
                </c:pt>
                <c:pt idx="751">
                  <c:v>26-Dec-12</c:v>
                </c:pt>
                <c:pt idx="752">
                  <c:v>27-Dec-12</c:v>
                </c:pt>
                <c:pt idx="753">
                  <c:v>28-Dec-12</c:v>
                </c:pt>
                <c:pt idx="754">
                  <c:v>31-Dec-12</c:v>
                </c:pt>
                <c:pt idx="755">
                  <c:v>2-Jan-13</c:v>
                </c:pt>
                <c:pt idx="756">
                  <c:v>3-Jan-13</c:v>
                </c:pt>
                <c:pt idx="757">
                  <c:v>4-Jan-13</c:v>
                </c:pt>
                <c:pt idx="758">
                  <c:v>7-Jan-13</c:v>
                </c:pt>
                <c:pt idx="759">
                  <c:v>8-Jan-13</c:v>
                </c:pt>
                <c:pt idx="760">
                  <c:v>9-Jan-13</c:v>
                </c:pt>
                <c:pt idx="761">
                  <c:v>10-Jan-13</c:v>
                </c:pt>
                <c:pt idx="762">
                  <c:v>11-Jan-13</c:v>
                </c:pt>
                <c:pt idx="763">
                  <c:v>14-Jan-13</c:v>
                </c:pt>
                <c:pt idx="764">
                  <c:v>15-Jan-13</c:v>
                </c:pt>
                <c:pt idx="765">
                  <c:v>16-Jan-13</c:v>
                </c:pt>
                <c:pt idx="766">
                  <c:v>17-Jan-13</c:v>
                </c:pt>
                <c:pt idx="767">
                  <c:v>18-Jan-13</c:v>
                </c:pt>
                <c:pt idx="768">
                  <c:v>22-Jan-13</c:v>
                </c:pt>
                <c:pt idx="769">
                  <c:v>23-Jan-13</c:v>
                </c:pt>
                <c:pt idx="770">
                  <c:v>24-Jan-13</c:v>
                </c:pt>
                <c:pt idx="771">
                  <c:v>25-Jan-13</c:v>
                </c:pt>
                <c:pt idx="772">
                  <c:v>28-Jan-13</c:v>
                </c:pt>
                <c:pt idx="773">
                  <c:v>29-Jan-13</c:v>
                </c:pt>
                <c:pt idx="774">
                  <c:v>30-Jan-13</c:v>
                </c:pt>
                <c:pt idx="775">
                  <c:v>31-Jan-13</c:v>
                </c:pt>
                <c:pt idx="776">
                  <c:v>1-Feb-13</c:v>
                </c:pt>
                <c:pt idx="777">
                  <c:v>4-Feb-13</c:v>
                </c:pt>
                <c:pt idx="778">
                  <c:v>5-Feb-13</c:v>
                </c:pt>
                <c:pt idx="779">
                  <c:v>6-Feb-13</c:v>
                </c:pt>
                <c:pt idx="780">
                  <c:v>7-Feb-13</c:v>
                </c:pt>
                <c:pt idx="781">
                  <c:v>8-Feb-13</c:v>
                </c:pt>
                <c:pt idx="782">
                  <c:v>11-Feb-13</c:v>
                </c:pt>
                <c:pt idx="783">
                  <c:v>12-Feb-13</c:v>
                </c:pt>
                <c:pt idx="784">
                  <c:v>13-Feb-13</c:v>
                </c:pt>
                <c:pt idx="785">
                  <c:v>14-Feb-13</c:v>
                </c:pt>
                <c:pt idx="786">
                  <c:v>15-Feb-13</c:v>
                </c:pt>
                <c:pt idx="787">
                  <c:v>19-Feb-13</c:v>
                </c:pt>
                <c:pt idx="788">
                  <c:v>20-Feb-13</c:v>
                </c:pt>
                <c:pt idx="789">
                  <c:v>21-Feb-13</c:v>
                </c:pt>
                <c:pt idx="790">
                  <c:v>22-Feb-13</c:v>
                </c:pt>
                <c:pt idx="791">
                  <c:v>25-Feb-13</c:v>
                </c:pt>
                <c:pt idx="792">
                  <c:v>26-Feb-13</c:v>
                </c:pt>
                <c:pt idx="793">
                  <c:v>27-Feb-13</c:v>
                </c:pt>
                <c:pt idx="794">
                  <c:v>28-Feb-13</c:v>
                </c:pt>
                <c:pt idx="795">
                  <c:v>1-Mar-13</c:v>
                </c:pt>
                <c:pt idx="796">
                  <c:v>4-Mar-13</c:v>
                </c:pt>
                <c:pt idx="797">
                  <c:v>5-Mar-13</c:v>
                </c:pt>
                <c:pt idx="798">
                  <c:v>6-Mar-13</c:v>
                </c:pt>
                <c:pt idx="799">
                  <c:v>7-Mar-13</c:v>
                </c:pt>
                <c:pt idx="800">
                  <c:v>8-Mar-13</c:v>
                </c:pt>
                <c:pt idx="801">
                  <c:v>11-Mar-13</c:v>
                </c:pt>
                <c:pt idx="802">
                  <c:v>12-Mar-13</c:v>
                </c:pt>
                <c:pt idx="803">
                  <c:v>13-Mar-13</c:v>
                </c:pt>
                <c:pt idx="804">
                  <c:v>14-Mar-13</c:v>
                </c:pt>
                <c:pt idx="805">
                  <c:v>15-Mar-13</c:v>
                </c:pt>
                <c:pt idx="806">
                  <c:v>18-Mar-13</c:v>
                </c:pt>
                <c:pt idx="807">
                  <c:v>19-Mar-13</c:v>
                </c:pt>
                <c:pt idx="808">
                  <c:v>20-Mar-13</c:v>
                </c:pt>
                <c:pt idx="809">
                  <c:v>21-Mar-13</c:v>
                </c:pt>
                <c:pt idx="810">
                  <c:v>22-Mar-13</c:v>
                </c:pt>
                <c:pt idx="811">
                  <c:v>25-Mar-13</c:v>
                </c:pt>
                <c:pt idx="812">
                  <c:v>26-Mar-13</c:v>
                </c:pt>
                <c:pt idx="813">
                  <c:v>27-Mar-13</c:v>
                </c:pt>
                <c:pt idx="814">
                  <c:v>28-Mar-13</c:v>
                </c:pt>
                <c:pt idx="815">
                  <c:v>1-Apr-13</c:v>
                </c:pt>
                <c:pt idx="816">
                  <c:v>2-Apr-13</c:v>
                </c:pt>
                <c:pt idx="817">
                  <c:v>3-Apr-13</c:v>
                </c:pt>
                <c:pt idx="818">
                  <c:v>4-Apr-13</c:v>
                </c:pt>
                <c:pt idx="819">
                  <c:v>5-Apr-13</c:v>
                </c:pt>
                <c:pt idx="820">
                  <c:v>8-Apr-13</c:v>
                </c:pt>
                <c:pt idx="821">
                  <c:v>9-Apr-13</c:v>
                </c:pt>
                <c:pt idx="822">
                  <c:v>10-Apr-13</c:v>
                </c:pt>
                <c:pt idx="823">
                  <c:v>11-Apr-13</c:v>
                </c:pt>
                <c:pt idx="824">
                  <c:v>12-Apr-13</c:v>
                </c:pt>
                <c:pt idx="825">
                  <c:v>15-Apr-13</c:v>
                </c:pt>
                <c:pt idx="826">
                  <c:v>16-Apr-13</c:v>
                </c:pt>
                <c:pt idx="827">
                  <c:v>17-Apr-13</c:v>
                </c:pt>
                <c:pt idx="828">
                  <c:v>18-Apr-13</c:v>
                </c:pt>
                <c:pt idx="829">
                  <c:v>19-Apr-13</c:v>
                </c:pt>
                <c:pt idx="830">
                  <c:v>22-Apr-13</c:v>
                </c:pt>
                <c:pt idx="831">
                  <c:v>23-Apr-13</c:v>
                </c:pt>
                <c:pt idx="832">
                  <c:v>24-Apr-13</c:v>
                </c:pt>
                <c:pt idx="833">
                  <c:v>25-Apr-13</c:v>
                </c:pt>
                <c:pt idx="834">
                  <c:v>26-Apr-13</c:v>
                </c:pt>
                <c:pt idx="835">
                  <c:v>29-Apr-13</c:v>
                </c:pt>
                <c:pt idx="836">
                  <c:v>30-Apr-13</c:v>
                </c:pt>
                <c:pt idx="837">
                  <c:v>1-May-13</c:v>
                </c:pt>
                <c:pt idx="838">
                  <c:v>2-May-13</c:v>
                </c:pt>
                <c:pt idx="839">
                  <c:v>3-May-13</c:v>
                </c:pt>
                <c:pt idx="840">
                  <c:v>6-May-13</c:v>
                </c:pt>
                <c:pt idx="841">
                  <c:v>7-May-13</c:v>
                </c:pt>
                <c:pt idx="842">
                  <c:v>8-May-13</c:v>
                </c:pt>
                <c:pt idx="843">
                  <c:v>9-May-13</c:v>
                </c:pt>
                <c:pt idx="844">
                  <c:v>10-May-13</c:v>
                </c:pt>
                <c:pt idx="845">
                  <c:v>13-May-13</c:v>
                </c:pt>
                <c:pt idx="846">
                  <c:v>14-May-13</c:v>
                </c:pt>
                <c:pt idx="847">
                  <c:v>15-May-13</c:v>
                </c:pt>
                <c:pt idx="848">
                  <c:v>16-May-13</c:v>
                </c:pt>
                <c:pt idx="849">
                  <c:v>17-May-13</c:v>
                </c:pt>
                <c:pt idx="850">
                  <c:v>20-May-13</c:v>
                </c:pt>
                <c:pt idx="851">
                  <c:v>21-May-13</c:v>
                </c:pt>
                <c:pt idx="852">
                  <c:v>22-May-13</c:v>
                </c:pt>
                <c:pt idx="853">
                  <c:v>23-May-13</c:v>
                </c:pt>
                <c:pt idx="854">
                  <c:v>24-May-13</c:v>
                </c:pt>
                <c:pt idx="855">
                  <c:v>28-May-13</c:v>
                </c:pt>
                <c:pt idx="856">
                  <c:v>29-May-13</c:v>
                </c:pt>
                <c:pt idx="857">
                  <c:v>30-May-13</c:v>
                </c:pt>
                <c:pt idx="858">
                  <c:v>31-May-13</c:v>
                </c:pt>
                <c:pt idx="859">
                  <c:v>3-Jun-13</c:v>
                </c:pt>
                <c:pt idx="860">
                  <c:v>4-Jun-13</c:v>
                </c:pt>
                <c:pt idx="861">
                  <c:v>5-Jun-13</c:v>
                </c:pt>
                <c:pt idx="862">
                  <c:v>6-Jun-13</c:v>
                </c:pt>
                <c:pt idx="863">
                  <c:v>7-Jun-13</c:v>
                </c:pt>
                <c:pt idx="864">
                  <c:v>10-Jun-13</c:v>
                </c:pt>
                <c:pt idx="865">
                  <c:v>11-Jun-13</c:v>
                </c:pt>
                <c:pt idx="866">
                  <c:v>12-Jun-13</c:v>
                </c:pt>
                <c:pt idx="867">
                  <c:v>13-Jun-13</c:v>
                </c:pt>
                <c:pt idx="868">
                  <c:v>14-Jun-13</c:v>
                </c:pt>
                <c:pt idx="869">
                  <c:v>17-Jun-13</c:v>
                </c:pt>
                <c:pt idx="870">
                  <c:v>18-Jun-13</c:v>
                </c:pt>
                <c:pt idx="871">
                  <c:v>19-Jun-13</c:v>
                </c:pt>
                <c:pt idx="872">
                  <c:v>20-Jun-13</c:v>
                </c:pt>
                <c:pt idx="873">
                  <c:v>21-Jun-13</c:v>
                </c:pt>
                <c:pt idx="874">
                  <c:v>24-Jun-13</c:v>
                </c:pt>
                <c:pt idx="875">
                  <c:v>25-Jun-13</c:v>
                </c:pt>
                <c:pt idx="876">
                  <c:v>26-Jun-13</c:v>
                </c:pt>
                <c:pt idx="877">
                  <c:v>27-Jun-13</c:v>
                </c:pt>
                <c:pt idx="878">
                  <c:v>28-Jun-13</c:v>
                </c:pt>
                <c:pt idx="879">
                  <c:v>1-Jul-13</c:v>
                </c:pt>
                <c:pt idx="880">
                  <c:v>2-Jul-13</c:v>
                </c:pt>
                <c:pt idx="881">
                  <c:v>3-Jul-13</c:v>
                </c:pt>
                <c:pt idx="882">
                  <c:v>5-Jul-13</c:v>
                </c:pt>
                <c:pt idx="883">
                  <c:v>8-Jul-13</c:v>
                </c:pt>
                <c:pt idx="884">
                  <c:v>9-Jul-13</c:v>
                </c:pt>
                <c:pt idx="885">
                  <c:v>10-Jul-13</c:v>
                </c:pt>
                <c:pt idx="886">
                  <c:v>11-Jul-13</c:v>
                </c:pt>
                <c:pt idx="887">
                  <c:v>12-Jul-13</c:v>
                </c:pt>
                <c:pt idx="888">
                  <c:v>15-Jul-13</c:v>
                </c:pt>
                <c:pt idx="889">
                  <c:v>16-Jul-13</c:v>
                </c:pt>
                <c:pt idx="890">
                  <c:v>17-Jul-13</c:v>
                </c:pt>
                <c:pt idx="891">
                  <c:v>18-Jul-13</c:v>
                </c:pt>
                <c:pt idx="892">
                  <c:v>19-Jul-13</c:v>
                </c:pt>
                <c:pt idx="893">
                  <c:v>22-Jul-13</c:v>
                </c:pt>
                <c:pt idx="894">
                  <c:v>23-Jul-13</c:v>
                </c:pt>
                <c:pt idx="895">
                  <c:v>24-Jul-13</c:v>
                </c:pt>
                <c:pt idx="896">
                  <c:v>25-Jul-13</c:v>
                </c:pt>
                <c:pt idx="897">
                  <c:v>26-Jul-13</c:v>
                </c:pt>
                <c:pt idx="898">
                  <c:v>29-Jul-13</c:v>
                </c:pt>
                <c:pt idx="899">
                  <c:v>30-Jul-13</c:v>
                </c:pt>
                <c:pt idx="900">
                  <c:v>31-Jul-13</c:v>
                </c:pt>
                <c:pt idx="901">
                  <c:v>1-Aug-13</c:v>
                </c:pt>
                <c:pt idx="902">
                  <c:v>2-Aug-13</c:v>
                </c:pt>
                <c:pt idx="903">
                  <c:v>5-Aug-13</c:v>
                </c:pt>
                <c:pt idx="904">
                  <c:v>6-Aug-13</c:v>
                </c:pt>
                <c:pt idx="905">
                  <c:v>7-Aug-13</c:v>
                </c:pt>
                <c:pt idx="906">
                  <c:v>8-Aug-13</c:v>
                </c:pt>
                <c:pt idx="907">
                  <c:v>9-Aug-13</c:v>
                </c:pt>
                <c:pt idx="908">
                  <c:v>12-Aug-13</c:v>
                </c:pt>
                <c:pt idx="909">
                  <c:v>13-Aug-13</c:v>
                </c:pt>
                <c:pt idx="910">
                  <c:v>14-Aug-13</c:v>
                </c:pt>
                <c:pt idx="911">
                  <c:v>15-Aug-13</c:v>
                </c:pt>
                <c:pt idx="912">
                  <c:v>16-Aug-13</c:v>
                </c:pt>
                <c:pt idx="913">
                  <c:v>19-Aug-13</c:v>
                </c:pt>
                <c:pt idx="914">
                  <c:v>20-Aug-13</c:v>
                </c:pt>
                <c:pt idx="915">
                  <c:v>21-Aug-13</c:v>
                </c:pt>
                <c:pt idx="916">
                  <c:v>22-Aug-13</c:v>
                </c:pt>
                <c:pt idx="917">
                  <c:v>23-Aug-13</c:v>
                </c:pt>
                <c:pt idx="918">
                  <c:v>26-Aug-13</c:v>
                </c:pt>
                <c:pt idx="919">
                  <c:v>27-Aug-13</c:v>
                </c:pt>
                <c:pt idx="920">
                  <c:v>28-Aug-13</c:v>
                </c:pt>
                <c:pt idx="921">
                  <c:v>29-Aug-13</c:v>
                </c:pt>
                <c:pt idx="922">
                  <c:v>30-Aug-13</c:v>
                </c:pt>
                <c:pt idx="923">
                  <c:v>3-Sep-13</c:v>
                </c:pt>
                <c:pt idx="924">
                  <c:v>4-Sep-13</c:v>
                </c:pt>
                <c:pt idx="925">
                  <c:v>5-Sep-13</c:v>
                </c:pt>
                <c:pt idx="926">
                  <c:v>6-Sep-13</c:v>
                </c:pt>
                <c:pt idx="927">
                  <c:v>9-Sep-13</c:v>
                </c:pt>
                <c:pt idx="928">
                  <c:v>10-Sep-13</c:v>
                </c:pt>
                <c:pt idx="929">
                  <c:v>11-Sep-13</c:v>
                </c:pt>
                <c:pt idx="930">
                  <c:v>12-Sep-13</c:v>
                </c:pt>
                <c:pt idx="931">
                  <c:v>13-Sep-13</c:v>
                </c:pt>
                <c:pt idx="932">
                  <c:v>16-Sep-13</c:v>
                </c:pt>
                <c:pt idx="933">
                  <c:v>17-Sep-13</c:v>
                </c:pt>
                <c:pt idx="934">
                  <c:v>18-Sep-13</c:v>
                </c:pt>
                <c:pt idx="935">
                  <c:v>19-Sep-13</c:v>
                </c:pt>
                <c:pt idx="936">
                  <c:v>20-Sep-13</c:v>
                </c:pt>
                <c:pt idx="937">
                  <c:v>23-Sep-13</c:v>
                </c:pt>
                <c:pt idx="938">
                  <c:v>24-Sep-13</c:v>
                </c:pt>
                <c:pt idx="939">
                  <c:v>25-Sep-13</c:v>
                </c:pt>
                <c:pt idx="940">
                  <c:v>26-Sep-13</c:v>
                </c:pt>
                <c:pt idx="941">
                  <c:v>27-Sep-13</c:v>
                </c:pt>
              </c:strCache>
            </c:strRef>
          </c:cat>
          <c:val>
            <c:numRef>
              <c:f>'Return-Pivot'!$B$4:$B$946</c:f>
              <c:numCache>
                <c:formatCode>General</c:formatCode>
                <c:ptCount val="942"/>
                <c:pt idx="0">
                  <c:v>5.0015011203888191</c:v>
                </c:pt>
                <c:pt idx="1">
                  <c:v>5.1824684803810905</c:v>
                </c:pt>
                <c:pt idx="2">
                  <c:v>5.283509683142106</c:v>
                </c:pt>
                <c:pt idx="3">
                  <c:v>5.4709204728369887</c:v>
                </c:pt>
                <c:pt idx="4">
                  <c:v>5.5620122338856639</c:v>
                </c:pt>
                <c:pt idx="5">
                  <c:v>5.7054799370381675</c:v>
                </c:pt>
                <c:pt idx="6">
                  <c:v>5.7892126317903703</c:v>
                </c:pt>
                <c:pt idx="7">
                  <c:v>5.6317408628681678</c:v>
                </c:pt>
                <c:pt idx="8">
                  <c:v>5.7309918467731142</c:v>
                </c:pt>
                <c:pt idx="9">
                  <c:v>5.8570683928534786</c:v>
                </c:pt>
                <c:pt idx="10">
                  <c:v>5.7068887664342833</c:v>
                </c:pt>
                <c:pt idx="11">
                  <c:v>5.966295684586493</c:v>
                </c:pt>
                <c:pt idx="12">
                  <c:v>6.0070713105803408</c:v>
                </c:pt>
                <c:pt idx="13">
                  <c:v>5.6616493748676602</c:v>
                </c:pt>
                <c:pt idx="14">
                  <c:v>5.1741012862206732</c:v>
                </c:pt>
                <c:pt idx="15">
                  <c:v>5.2492264486013136</c:v>
                </c:pt>
                <c:pt idx="16">
                  <c:v>5.2000791384951448</c:v>
                </c:pt>
                <c:pt idx="17">
                  <c:v>5.3546645786427414</c:v>
                </c:pt>
                <c:pt idx="18">
                  <c:v>5.3030479331193563</c:v>
                </c:pt>
                <c:pt idx="19">
                  <c:v>5.1790114598569126</c:v>
                </c:pt>
                <c:pt idx="20">
                  <c:v>5.4627747422212298</c:v>
                </c:pt>
                <c:pt idx="21">
                  <c:v>5.6631203995666093</c:v>
                </c:pt>
                <c:pt idx="22">
                  <c:v>5.644211041207237</c:v>
                </c:pt>
                <c:pt idx="23">
                  <c:v>4.9965753938687625</c:v>
                </c:pt>
                <c:pt idx="24">
                  <c:v>4.9367439511765676</c:v>
                </c:pt>
                <c:pt idx="25">
                  <c:v>4.8735055293870548</c:v>
                </c:pt>
                <c:pt idx="26">
                  <c:v>4.9883462083351828</c:v>
                </c:pt>
                <c:pt idx="27">
                  <c:v>5.0053246358898793</c:v>
                </c:pt>
                <c:pt idx="28">
                  <c:v>5.1347475164933272</c:v>
                </c:pt>
                <c:pt idx="29">
                  <c:v>5.1436543548542142</c:v>
                </c:pt>
                <c:pt idx="30">
                  <c:v>5.4138465784073126</c:v>
                </c:pt>
                <c:pt idx="31">
                  <c:v>5.6060801718874478</c:v>
                </c:pt>
                <c:pt idx="32">
                  <c:v>5.8317911941541487</c:v>
                </c:pt>
                <c:pt idx="33">
                  <c:v>5.9479515505018883</c:v>
                </c:pt>
                <c:pt idx="34">
                  <c:v>6.0576536683927404</c:v>
                </c:pt>
                <c:pt idx="35">
                  <c:v>5.8644500919032012</c:v>
                </c:pt>
                <c:pt idx="36">
                  <c:v>5.9881547860783355</c:v>
                </c:pt>
                <c:pt idx="37">
                  <c:v>6.0082364774759069</c:v>
                </c:pt>
                <c:pt idx="38">
                  <c:v>6.1285315763952912</c:v>
                </c:pt>
                <c:pt idx="39">
                  <c:v>6.2454614221112577</c:v>
                </c:pt>
                <c:pt idx="40">
                  <c:v>6.3095405109731697</c:v>
                </c:pt>
                <c:pt idx="41">
                  <c:v>6.3679135314993838</c:v>
                </c:pt>
                <c:pt idx="42">
                  <c:v>6.383985025792545</c:v>
                </c:pt>
                <c:pt idx="43">
                  <c:v>6.6679059806979488</c:v>
                </c:pt>
                <c:pt idx="44">
                  <c:v>6.7628051456279525</c:v>
                </c:pt>
                <c:pt idx="45">
                  <c:v>6.7477693571376269</c:v>
                </c:pt>
                <c:pt idx="46">
                  <c:v>6.7028410954632527</c:v>
                </c:pt>
                <c:pt idx="47">
                  <c:v>6.6516375084952326</c:v>
                </c:pt>
                <c:pt idx="48">
                  <c:v>6.7027706155634403</c:v>
                </c:pt>
                <c:pt idx="49">
                  <c:v>6.6957465879570988</c:v>
                </c:pt>
                <c:pt idx="50">
                  <c:v>6.8828041486773897</c:v>
                </c:pt>
                <c:pt idx="51">
                  <c:v>7.1435386907297502</c:v>
                </c:pt>
                <c:pt idx="52">
                  <c:v>7.2485759600756934</c:v>
                </c:pt>
                <c:pt idx="53">
                  <c:v>7.1086699287515795</c:v>
                </c:pt>
                <c:pt idx="54">
                  <c:v>7.2007492085815743</c:v>
                </c:pt>
                <c:pt idx="55">
                  <c:v>7.3507221662072224</c:v>
                </c:pt>
                <c:pt idx="56">
                  <c:v>7.1966692528201426</c:v>
                </c:pt>
                <c:pt idx="57">
                  <c:v>7.1174744920305235</c:v>
                </c:pt>
                <c:pt idx="58">
                  <c:v>7.1905636931315655</c:v>
                </c:pt>
                <c:pt idx="59">
                  <c:v>7.3346591234150029</c:v>
                </c:pt>
                <c:pt idx="60">
                  <c:v>7.4584351094331058</c:v>
                </c:pt>
                <c:pt idx="61">
                  <c:v>7.4907002263996691</c:v>
                </c:pt>
                <c:pt idx="62">
                  <c:v>7.5122143526091492</c:v>
                </c:pt>
                <c:pt idx="63">
                  <c:v>7.7916050707360132</c:v>
                </c:pt>
                <c:pt idx="64">
                  <c:v>8.0011181353337673</c:v>
                </c:pt>
                <c:pt idx="65">
                  <c:v>7.8603744972014846</c:v>
                </c:pt>
                <c:pt idx="66">
                  <c:v>7.9916336960260814</c:v>
                </c:pt>
                <c:pt idx="67">
                  <c:v>8.0815703478447318</c:v>
                </c:pt>
                <c:pt idx="68">
                  <c:v>8.0930328712042368</c:v>
                </c:pt>
                <c:pt idx="69">
                  <c:v>8.0557507336292336</c:v>
                </c:pt>
                <c:pt idx="70">
                  <c:v>8.2428486448215246</c:v>
                </c:pt>
                <c:pt idx="71">
                  <c:v>8.2425437723374007</c:v>
                </c:pt>
                <c:pt idx="72">
                  <c:v>7.9159684914026522</c:v>
                </c:pt>
                <c:pt idx="73">
                  <c:v>8.1052690313239584</c:v>
                </c:pt>
                <c:pt idx="74">
                  <c:v>8.4868372328189849</c:v>
                </c:pt>
                <c:pt idx="75">
                  <c:v>8.4411900678057066</c:v>
                </c:pt>
                <c:pt idx="76">
                  <c:v>8.4620638714005363</c:v>
                </c:pt>
                <c:pt idx="77">
                  <c:v>8.5219368504174309</c:v>
                </c:pt>
                <c:pt idx="78">
                  <c:v>8.4119782763031399</c:v>
                </c:pt>
                <c:pt idx="79">
                  <c:v>7.4838320507166953</c:v>
                </c:pt>
                <c:pt idx="80">
                  <c:v>7.5660782384676519</c:v>
                </c:pt>
                <c:pt idx="81">
                  <c:v>7.9092719626723067</c:v>
                </c:pt>
                <c:pt idx="82">
                  <c:v>7.2371415587561847</c:v>
                </c:pt>
                <c:pt idx="83">
                  <c:v>7.4925018045958547</c:v>
                </c:pt>
                <c:pt idx="84">
                  <c:v>6.7367014898992981</c:v>
                </c:pt>
                <c:pt idx="85">
                  <c:v>6.4334945562505421</c:v>
                </c:pt>
                <c:pt idx="86">
                  <c:v>5.3345116301513409</c:v>
                </c:pt>
                <c:pt idx="87">
                  <c:v>4.8609942667985448</c:v>
                </c:pt>
                <c:pt idx="88">
                  <c:v>5.5384280094437566</c:v>
                </c:pt>
                <c:pt idx="89">
                  <c:v>5.5594367905415982</c:v>
                </c:pt>
                <c:pt idx="90">
                  <c:v>5.8544746097526339</c:v>
                </c:pt>
                <c:pt idx="91">
                  <c:v>5.7094005744534142</c:v>
                </c:pt>
                <c:pt idx="92">
                  <c:v>5.1424147669635198</c:v>
                </c:pt>
                <c:pt idx="93">
                  <c:v>5.0986372778659801</c:v>
                </c:pt>
                <c:pt idx="94">
                  <c:v>4.7556780572559116</c:v>
                </c:pt>
                <c:pt idx="95">
                  <c:v>4.6490207272569757</c:v>
                </c:pt>
                <c:pt idx="96">
                  <c:v>4.0290675564373544</c:v>
                </c:pt>
                <c:pt idx="97">
                  <c:v>4.0487530382009682</c:v>
                </c:pt>
                <c:pt idx="98">
                  <c:v>4.1201919139696521</c:v>
                </c:pt>
                <c:pt idx="99">
                  <c:v>4.2681598942101369</c:v>
                </c:pt>
                <c:pt idx="100">
                  <c:v>4.3815845238876259</c:v>
                </c:pt>
                <c:pt idx="101">
                  <c:v>4.7625318369571534</c:v>
                </c:pt>
                <c:pt idx="102">
                  <c:v>4.6680220911576624</c:v>
                </c:pt>
                <c:pt idx="103">
                  <c:v>4.3950573873764105</c:v>
                </c:pt>
                <c:pt idx="104">
                  <c:v>4.6888054212168671</c:v>
                </c:pt>
                <c:pt idx="105">
                  <c:v>4.7307620682023552</c:v>
                </c:pt>
                <c:pt idx="106">
                  <c:v>4.284446123993269</c:v>
                </c:pt>
                <c:pt idx="107">
                  <c:v>4.0890091140619491</c:v>
                </c:pt>
                <c:pt idx="108">
                  <c:v>4.2550196433568184</c:v>
                </c:pt>
                <c:pt idx="109">
                  <c:v>4.2190218542594966</c:v>
                </c:pt>
                <c:pt idx="110">
                  <c:v>4.4691567007381456</c:v>
                </c:pt>
                <c:pt idx="111">
                  <c:v>4.5761460476636886</c:v>
                </c:pt>
                <c:pt idx="112">
                  <c:v>4.6664560645482878</c:v>
                </c:pt>
                <c:pt idx="113">
                  <c:v>4.9417660296794725</c:v>
                </c:pt>
                <c:pt idx="114">
                  <c:v>5.0702698736123581</c:v>
                </c:pt>
                <c:pt idx="115">
                  <c:v>5.1592179178467577</c:v>
                </c:pt>
                <c:pt idx="116">
                  <c:v>5.2453651049960941</c:v>
                </c:pt>
                <c:pt idx="117">
                  <c:v>5.1990071847365282</c:v>
                </c:pt>
                <c:pt idx="118">
                  <c:v>4.9671968227393108</c:v>
                </c:pt>
                <c:pt idx="119">
                  <c:v>4.8993831879076559</c:v>
                </c:pt>
                <c:pt idx="120">
                  <c:v>4.607649745002627</c:v>
                </c:pt>
                <c:pt idx="121">
                  <c:v>4.7218452142392699</c:v>
                </c:pt>
                <c:pt idx="122">
                  <c:v>4.6431811538714634</c:v>
                </c:pt>
                <c:pt idx="123">
                  <c:v>4.1910647042930771</c:v>
                </c:pt>
                <c:pt idx="124">
                  <c:v>4.1258232922585076</c:v>
                </c:pt>
                <c:pt idx="125">
                  <c:v>4.1614529174052413</c:v>
                </c:pt>
                <c:pt idx="126">
                  <c:v>4.2864623081119086</c:v>
                </c:pt>
                <c:pt idx="127">
                  <c:v>4.5246621904700444</c:v>
                </c:pt>
                <c:pt idx="128">
                  <c:v>4.8130289915601612</c:v>
                </c:pt>
                <c:pt idx="129">
                  <c:v>4.9029799884582568</c:v>
                </c:pt>
                <c:pt idx="130">
                  <c:v>4.9819328547350707</c:v>
                </c:pt>
                <c:pt idx="131">
                  <c:v>5.1035552587590756</c:v>
                </c:pt>
                <c:pt idx="132">
                  <c:v>5.1330548097998321</c:v>
                </c:pt>
                <c:pt idx="133">
                  <c:v>4.9797529683500024</c:v>
                </c:pt>
                <c:pt idx="134">
                  <c:v>4.9363468365713894</c:v>
                </c:pt>
                <c:pt idx="135">
                  <c:v>4.7098489091602183</c:v>
                </c:pt>
                <c:pt idx="136">
                  <c:v>4.7682573316326895</c:v>
                </c:pt>
                <c:pt idx="137">
                  <c:v>5.0544218132663481</c:v>
                </c:pt>
                <c:pt idx="138">
                  <c:v>4.9926159696844108</c:v>
                </c:pt>
                <c:pt idx="139">
                  <c:v>5.2549327974014961</c:v>
                </c:pt>
                <c:pt idx="140">
                  <c:v>5.3852458145739446</c:v>
                </c:pt>
                <c:pt idx="141">
                  <c:v>5.586345115678915</c:v>
                </c:pt>
                <c:pt idx="142">
                  <c:v>5.6158103344498187</c:v>
                </c:pt>
                <c:pt idx="143">
                  <c:v>5.5490435490370036</c:v>
                </c:pt>
                <c:pt idx="144">
                  <c:v>5.5519398516456349</c:v>
                </c:pt>
                <c:pt idx="145">
                  <c:v>5.6026825229361163</c:v>
                </c:pt>
                <c:pt idx="146">
                  <c:v>5.9230781836806328</c:v>
                </c:pt>
                <c:pt idx="147">
                  <c:v>5.8542904854376188</c:v>
                </c:pt>
                <c:pt idx="148">
                  <c:v>5.9104721575252057</c:v>
                </c:pt>
                <c:pt idx="149">
                  <c:v>5.867428802852193</c:v>
                </c:pt>
                <c:pt idx="150">
                  <c:v>5.8627427022892613</c:v>
                </c:pt>
                <c:pt idx="151">
                  <c:v>5.9589426106041348</c:v>
                </c:pt>
                <c:pt idx="152">
                  <c:v>5.9246771229433142</c:v>
                </c:pt>
                <c:pt idx="153">
                  <c:v>5.4459676484234167</c:v>
                </c:pt>
                <c:pt idx="154">
                  <c:v>5.361237775034569</c:v>
                </c:pt>
                <c:pt idx="155">
                  <c:v>5.2448352778076552</c:v>
                </c:pt>
                <c:pt idx="156">
                  <c:v>5.3113382866546175</c:v>
                </c:pt>
                <c:pt idx="157">
                  <c:v>5.4754153338614726</c:v>
                </c:pt>
                <c:pt idx="158">
                  <c:v>5.5584021903958245</c:v>
                </c:pt>
                <c:pt idx="159">
                  <c:v>5.3858071795353908</c:v>
                </c:pt>
                <c:pt idx="160">
                  <c:v>5.431434112381412</c:v>
                </c:pt>
                <c:pt idx="161">
                  <c:v>5.5245790710462339</c:v>
                </c:pt>
                <c:pt idx="162">
                  <c:v>5.3800865772187612</c:v>
                </c:pt>
                <c:pt idx="163">
                  <c:v>5.4889278731687545</c:v>
                </c:pt>
                <c:pt idx="164">
                  <c:v>5.427721366612924</c:v>
                </c:pt>
                <c:pt idx="165">
                  <c:v>5.7539650042034403</c:v>
                </c:pt>
                <c:pt idx="166">
                  <c:v>5.5795792621576545</c:v>
                </c:pt>
                <c:pt idx="167">
                  <c:v>5.6767169061426053</c:v>
                </c:pt>
                <c:pt idx="168">
                  <c:v>6.016253280357958</c:v>
                </c:pt>
                <c:pt idx="169">
                  <c:v>6.1619062872471835</c:v>
                </c:pt>
                <c:pt idx="170">
                  <c:v>6.4585622556326365</c:v>
                </c:pt>
                <c:pt idx="171">
                  <c:v>6.2679918763638192</c:v>
                </c:pt>
                <c:pt idx="172">
                  <c:v>6.4289720444732765</c:v>
                </c:pt>
                <c:pt idx="173">
                  <c:v>6.4898710695619499</c:v>
                </c:pt>
                <c:pt idx="174">
                  <c:v>6.6272231325773836</c:v>
                </c:pt>
                <c:pt idx="175">
                  <c:v>6.950604202233615</c:v>
                </c:pt>
                <c:pt idx="176">
                  <c:v>6.9503471250918887</c:v>
                </c:pt>
                <c:pt idx="177">
                  <c:v>7.0848259682083654</c:v>
                </c:pt>
                <c:pt idx="178">
                  <c:v>7.1096874864159423</c:v>
                </c:pt>
                <c:pt idx="179">
                  <c:v>7.1178246089335824</c:v>
                </c:pt>
                <c:pt idx="180">
                  <c:v>7.3042981366759721</c:v>
                </c:pt>
                <c:pt idx="181">
                  <c:v>7.2770512068603654</c:v>
                </c:pt>
                <c:pt idx="182">
                  <c:v>7.1464208761777641</c:v>
                </c:pt>
                <c:pt idx="183">
                  <c:v>6.9263118309849885</c:v>
                </c:pt>
                <c:pt idx="184">
                  <c:v>7.3029631804223616</c:v>
                </c:pt>
                <c:pt idx="185">
                  <c:v>7.2680083162356883</c:v>
                </c:pt>
                <c:pt idx="186">
                  <c:v>7.2768703294048764</c:v>
                </c:pt>
                <c:pt idx="187">
                  <c:v>7.1626997359656661</c:v>
                </c:pt>
                <c:pt idx="188">
                  <c:v>6.9805826399677988</c:v>
                </c:pt>
                <c:pt idx="189">
                  <c:v>7.1186371993089184</c:v>
                </c:pt>
                <c:pt idx="190">
                  <c:v>7.0171440295342595</c:v>
                </c:pt>
                <c:pt idx="191">
                  <c:v>7.3566226924555052</c:v>
                </c:pt>
                <c:pt idx="192">
                  <c:v>7.4448889832205047</c:v>
                </c:pt>
                <c:pt idx="193">
                  <c:v>7.494657346858248</c:v>
                </c:pt>
                <c:pt idx="194">
                  <c:v>7.7875489551315775</c:v>
                </c:pt>
                <c:pt idx="195">
                  <c:v>7.9802000560354838</c:v>
                </c:pt>
                <c:pt idx="196">
                  <c:v>8.2439151019649426</c:v>
                </c:pt>
                <c:pt idx="197">
                  <c:v>8.4393940695119607</c:v>
                </c:pt>
                <c:pt idx="198">
                  <c:v>8.1873544237864682</c:v>
                </c:pt>
                <c:pt idx="199">
                  <c:v>8.256843208212441</c:v>
                </c:pt>
                <c:pt idx="200">
                  <c:v>8.525271196594149</c:v>
                </c:pt>
                <c:pt idx="201">
                  <c:v>8.3148059465249293</c:v>
                </c:pt>
                <c:pt idx="202">
                  <c:v>8.7494833287151081</c:v>
                </c:pt>
                <c:pt idx="203">
                  <c:v>8.9759538582519145</c:v>
                </c:pt>
                <c:pt idx="204">
                  <c:v>9.32980903467082</c:v>
                </c:pt>
                <c:pt idx="205">
                  <c:v>9.4001714194152921</c:v>
                </c:pt>
                <c:pt idx="206">
                  <c:v>9.2251822975108517</c:v>
                </c:pt>
                <c:pt idx="207">
                  <c:v>9.0523074812861459</c:v>
                </c:pt>
                <c:pt idx="208">
                  <c:v>9.0680045678250458</c:v>
                </c:pt>
                <c:pt idx="209">
                  <c:v>9.0746705465553408</c:v>
                </c:pt>
                <c:pt idx="210">
                  <c:v>9.1294321405597785</c:v>
                </c:pt>
                <c:pt idx="211">
                  <c:v>9.3315716602805008</c:v>
                </c:pt>
                <c:pt idx="212">
                  <c:v>9.8727817458186067</c:v>
                </c:pt>
                <c:pt idx="213">
                  <c:v>10.489914081501196</c:v>
                </c:pt>
                <c:pt idx="214">
                  <c:v>10.494765800698399</c:v>
                </c:pt>
                <c:pt idx="215">
                  <c:v>10.432335229084549</c:v>
                </c:pt>
                <c:pt idx="216">
                  <c:v>10.383276953154789</c:v>
                </c:pt>
                <c:pt idx="217">
                  <c:v>10.49017801723323</c:v>
                </c:pt>
                <c:pt idx="218">
                  <c:v>10.397523556152763</c:v>
                </c:pt>
                <c:pt idx="219">
                  <c:v>9.7807803423931858</c:v>
                </c:pt>
                <c:pt idx="220">
                  <c:v>9.9259052930602731</c:v>
                </c:pt>
                <c:pt idx="221">
                  <c:v>9.5019768810680745</c:v>
                </c:pt>
                <c:pt idx="222">
                  <c:v>9.7098863129265176</c:v>
                </c:pt>
                <c:pt idx="223">
                  <c:v>10.373889249061564</c:v>
                </c:pt>
                <c:pt idx="224">
                  <c:v>10.498783113101391</c:v>
                </c:pt>
                <c:pt idx="225">
                  <c:v>10.845556048369598</c:v>
                </c:pt>
                <c:pt idx="226">
                  <c:v>10.348485562848722</c:v>
                </c:pt>
                <c:pt idx="227">
                  <c:v>10.791277467597927</c:v>
                </c:pt>
                <c:pt idx="228">
                  <c:v>10.09904747053805</c:v>
                </c:pt>
                <c:pt idx="229">
                  <c:v>9.9999942575886909</c:v>
                </c:pt>
                <c:pt idx="230">
                  <c:v>9.2874866028180261</c:v>
                </c:pt>
                <c:pt idx="231">
                  <c:v>9.7505563819729169</c:v>
                </c:pt>
                <c:pt idx="232">
                  <c:v>10.563210011864827</c:v>
                </c:pt>
                <c:pt idx="233">
                  <c:v>10.971074278265974</c:v>
                </c:pt>
                <c:pt idx="234">
                  <c:v>11.236173301631517</c:v>
                </c:pt>
                <c:pt idx="235">
                  <c:v>11.280908404366411</c:v>
                </c:pt>
                <c:pt idx="236">
                  <c:v>11.616938198386052</c:v>
                </c:pt>
                <c:pt idx="237">
                  <c:v>11.84435362350921</c:v>
                </c:pt>
                <c:pt idx="238">
                  <c:v>11.894630249739089</c:v>
                </c:pt>
                <c:pt idx="239">
                  <c:v>11.7405040821423</c:v>
                </c:pt>
                <c:pt idx="240">
                  <c:v>11.614009043447478</c:v>
                </c:pt>
                <c:pt idx="241">
                  <c:v>11.411097191952253</c:v>
                </c:pt>
                <c:pt idx="242">
                  <c:v>11.610164336288893</c:v>
                </c:pt>
                <c:pt idx="243">
                  <c:v>11.792708209960598</c:v>
                </c:pt>
                <c:pt idx="244">
                  <c:v>12.157146602080825</c:v>
                </c:pt>
                <c:pt idx="245">
                  <c:v>12.395493942695687</c:v>
                </c:pt>
                <c:pt idx="246">
                  <c:v>12.395035479221095</c:v>
                </c:pt>
                <c:pt idx="247">
                  <c:v>12.022675914237016</c:v>
                </c:pt>
                <c:pt idx="248">
                  <c:v>11.687311668267341</c:v>
                </c:pt>
                <c:pt idx="249">
                  <c:v>11.625557334488333</c:v>
                </c:pt>
                <c:pt idx="250">
                  <c:v>11.761563818015313</c:v>
                </c:pt>
                <c:pt idx="251">
                  <c:v>11.846470745261994</c:v>
                </c:pt>
                <c:pt idx="252">
                  <c:v>12.01846142029893</c:v>
                </c:pt>
                <c:pt idx="253">
                  <c:v>12.218252960158434</c:v>
                </c:pt>
                <c:pt idx="254">
                  <c:v>12.298496895102817</c:v>
                </c:pt>
                <c:pt idx="255">
                  <c:v>12.526635312512187</c:v>
                </c:pt>
                <c:pt idx="256">
                  <c:v>12.557604106335045</c:v>
                </c:pt>
                <c:pt idx="257">
                  <c:v>12.506554969083858</c:v>
                </c:pt>
                <c:pt idx="258">
                  <c:v>12.515485048295522</c:v>
                </c:pt>
                <c:pt idx="259">
                  <c:v>12.90171239783264</c:v>
                </c:pt>
                <c:pt idx="260">
                  <c:v>13.519397100783033</c:v>
                </c:pt>
                <c:pt idx="261">
                  <c:v>13.613698959267095</c:v>
                </c:pt>
                <c:pt idx="262">
                  <c:v>14.241735882737272</c:v>
                </c:pt>
                <c:pt idx="263">
                  <c:v>14.660045352887382</c:v>
                </c:pt>
                <c:pt idx="264">
                  <c:v>13.919244486028685</c:v>
                </c:pt>
                <c:pt idx="265">
                  <c:v>13.990814445910875</c:v>
                </c:pt>
                <c:pt idx="266">
                  <c:v>13.845476852432281</c:v>
                </c:pt>
                <c:pt idx="267">
                  <c:v>14.169462964513226</c:v>
                </c:pt>
                <c:pt idx="268">
                  <c:v>14.31970517048204</c:v>
                </c:pt>
                <c:pt idx="269">
                  <c:v>14.807242571387476</c:v>
                </c:pt>
                <c:pt idx="270">
                  <c:v>15.063288233149686</c:v>
                </c:pt>
                <c:pt idx="271">
                  <c:v>13.524620317026821</c:v>
                </c:pt>
                <c:pt idx="272">
                  <c:v>13.70018131579746</c:v>
                </c:pt>
                <c:pt idx="273">
                  <c:v>14.406746125877978</c:v>
                </c:pt>
                <c:pt idx="274">
                  <c:v>14.386994140359102</c:v>
                </c:pt>
                <c:pt idx="275">
                  <c:v>14.590773390237155</c:v>
                </c:pt>
                <c:pt idx="276">
                  <c:v>14.96572779778389</c:v>
                </c:pt>
                <c:pt idx="277">
                  <c:v>15.263333493275994</c:v>
                </c:pt>
                <c:pt idx="278">
                  <c:v>15.436966382284949</c:v>
                </c:pt>
                <c:pt idx="279">
                  <c:v>15.403918374797827</c:v>
                </c:pt>
                <c:pt idx="280">
                  <c:v>15.360391812675013</c:v>
                </c:pt>
                <c:pt idx="281">
                  <c:v>15.578961922522128</c:v>
                </c:pt>
                <c:pt idx="282">
                  <c:v>15.747274513052263</c:v>
                </c:pt>
                <c:pt idx="283">
                  <c:v>15.566933755122108</c:v>
                </c:pt>
                <c:pt idx="284">
                  <c:v>15.350239506286554</c:v>
                </c:pt>
                <c:pt idx="285">
                  <c:v>15.217308949123115</c:v>
                </c:pt>
                <c:pt idx="286">
                  <c:v>15.093567088043102</c:v>
                </c:pt>
                <c:pt idx="287">
                  <c:v>13.133048776210094</c:v>
                </c:pt>
                <c:pt idx="288">
                  <c:v>12.470033691470016</c:v>
                </c:pt>
                <c:pt idx="289">
                  <c:v>12.664212195753398</c:v>
                </c:pt>
                <c:pt idx="290">
                  <c:v>13.554061795213242</c:v>
                </c:pt>
                <c:pt idx="291">
                  <c:v>14.157653353958793</c:v>
                </c:pt>
                <c:pt idx="292">
                  <c:v>12.895117835964626</c:v>
                </c:pt>
                <c:pt idx="293">
                  <c:v>12.955002639544702</c:v>
                </c:pt>
                <c:pt idx="294">
                  <c:v>13.646309874224773</c:v>
                </c:pt>
                <c:pt idx="295">
                  <c:v>13.370410247024797</c:v>
                </c:pt>
                <c:pt idx="296">
                  <c:v>12.865161756127867</c:v>
                </c:pt>
                <c:pt idx="297">
                  <c:v>13.142038531021674</c:v>
                </c:pt>
                <c:pt idx="298">
                  <c:v>12.859274548375931</c:v>
                </c:pt>
                <c:pt idx="299">
                  <c:v>12.28436318546839</c:v>
                </c:pt>
                <c:pt idx="300">
                  <c:v>12.66398247235399</c:v>
                </c:pt>
                <c:pt idx="301">
                  <c:v>12.508787352127204</c:v>
                </c:pt>
                <c:pt idx="302">
                  <c:v>11.807777023647938</c:v>
                </c:pt>
                <c:pt idx="303">
                  <c:v>11.074068320512382</c:v>
                </c:pt>
                <c:pt idx="304">
                  <c:v>11.408629846555785</c:v>
                </c:pt>
                <c:pt idx="305">
                  <c:v>11.785638100625766</c:v>
                </c:pt>
                <c:pt idx="306">
                  <c:v>12.645879840467796</c:v>
                </c:pt>
                <c:pt idx="307">
                  <c:v>12.699219706480415</c:v>
                </c:pt>
                <c:pt idx="308">
                  <c:v>13.246585967278572</c:v>
                </c:pt>
                <c:pt idx="309">
                  <c:v>13.598418174360759</c:v>
                </c:pt>
                <c:pt idx="310">
                  <c:v>13.694971153004483</c:v>
                </c:pt>
                <c:pt idx="311">
                  <c:v>13.329332501647501</c:v>
                </c:pt>
                <c:pt idx="312">
                  <c:v>13.7572082618214</c:v>
                </c:pt>
                <c:pt idx="313">
                  <c:v>13.969340874970074</c:v>
                </c:pt>
                <c:pt idx="314">
                  <c:v>13.918043914518513</c:v>
                </c:pt>
                <c:pt idx="315">
                  <c:v>14.092066089740145</c:v>
                </c:pt>
                <c:pt idx="316">
                  <c:v>14.321718050642469</c:v>
                </c:pt>
                <c:pt idx="317">
                  <c:v>14.410857566268891</c:v>
                </c:pt>
                <c:pt idx="318">
                  <c:v>14.469664255257875</c:v>
                </c:pt>
                <c:pt idx="319">
                  <c:v>14.360340053323617</c:v>
                </c:pt>
                <c:pt idx="320">
                  <c:v>14.152166189597221</c:v>
                </c:pt>
                <c:pt idx="321">
                  <c:v>14.302008754192817</c:v>
                </c:pt>
                <c:pt idx="322">
                  <c:v>14.112885593856721</c:v>
                </c:pt>
                <c:pt idx="323">
                  <c:v>14.36379433594735</c:v>
                </c:pt>
                <c:pt idx="324">
                  <c:v>14.530454927835308</c:v>
                </c:pt>
                <c:pt idx="325">
                  <c:v>14.954304387803548</c:v>
                </c:pt>
                <c:pt idx="326">
                  <c:v>14.527195901378533</c:v>
                </c:pt>
                <c:pt idx="327">
                  <c:v>15.331853595505534</c:v>
                </c:pt>
                <c:pt idx="328">
                  <c:v>16.09728997670727</c:v>
                </c:pt>
                <c:pt idx="329">
                  <c:v>16.322622884404062</c:v>
                </c:pt>
                <c:pt idx="330">
                  <c:v>16.722515694245988</c:v>
                </c:pt>
                <c:pt idx="331">
                  <c:v>16.900767731408671</c:v>
                </c:pt>
                <c:pt idx="332">
                  <c:v>17.218112856122659</c:v>
                </c:pt>
                <c:pt idx="333">
                  <c:v>17.491119193982644</c:v>
                </c:pt>
                <c:pt idx="334">
                  <c:v>17.541322058708403</c:v>
                </c:pt>
                <c:pt idx="335">
                  <c:v>17.017076144257722</c:v>
                </c:pt>
                <c:pt idx="336">
                  <c:v>16.546569752518895</c:v>
                </c:pt>
                <c:pt idx="337">
                  <c:v>16.342383519404724</c:v>
                </c:pt>
                <c:pt idx="338">
                  <c:v>16.081933404946454</c:v>
                </c:pt>
                <c:pt idx="339">
                  <c:v>16.256613310952687</c:v>
                </c:pt>
                <c:pt idx="340">
                  <c:v>16.855570942937259</c:v>
                </c:pt>
                <c:pt idx="341">
                  <c:v>17.496570675324559</c:v>
                </c:pt>
                <c:pt idx="342">
                  <c:v>17.025330762486956</c:v>
                </c:pt>
                <c:pt idx="343">
                  <c:v>17.353554567786546</c:v>
                </c:pt>
                <c:pt idx="344">
                  <c:v>17.002704928424034</c:v>
                </c:pt>
                <c:pt idx="345">
                  <c:v>16.607370016847028</c:v>
                </c:pt>
                <c:pt idx="346">
                  <c:v>16.909715662897646</c:v>
                </c:pt>
                <c:pt idx="347">
                  <c:v>17.49984395546025</c:v>
                </c:pt>
                <c:pt idx="348">
                  <c:v>17.874255099068208</c:v>
                </c:pt>
                <c:pt idx="349">
                  <c:v>17.471205008873508</c:v>
                </c:pt>
                <c:pt idx="350">
                  <c:v>17.02121912886815</c:v>
                </c:pt>
                <c:pt idx="351">
                  <c:v>17.227666421905212</c:v>
                </c:pt>
                <c:pt idx="352">
                  <c:v>17.525417972265551</c:v>
                </c:pt>
                <c:pt idx="353">
                  <c:v>18.014198930121637</c:v>
                </c:pt>
                <c:pt idx="354">
                  <c:v>18.344309599106786</c:v>
                </c:pt>
                <c:pt idx="355">
                  <c:v>18.885773396709148</c:v>
                </c:pt>
                <c:pt idx="356">
                  <c:v>17.571905637201148</c:v>
                </c:pt>
                <c:pt idx="357">
                  <c:v>17.737014458000683</c:v>
                </c:pt>
                <c:pt idx="358">
                  <c:v>17.620905517953837</c:v>
                </c:pt>
                <c:pt idx="359">
                  <c:v>17.414149200443198</c:v>
                </c:pt>
                <c:pt idx="360">
                  <c:v>17.629637170255567</c:v>
                </c:pt>
                <c:pt idx="361">
                  <c:v>17.393502073839148</c:v>
                </c:pt>
                <c:pt idx="362">
                  <c:v>17.928755721927018</c:v>
                </c:pt>
                <c:pt idx="363">
                  <c:v>17.269479000216442</c:v>
                </c:pt>
                <c:pt idx="364">
                  <c:v>16.888306600001837</c:v>
                </c:pt>
                <c:pt idx="365">
                  <c:v>17.592794474887349</c:v>
                </c:pt>
                <c:pt idx="366">
                  <c:v>15.979121071943068</c:v>
                </c:pt>
                <c:pt idx="367">
                  <c:v>15.209651710877603</c:v>
                </c:pt>
                <c:pt idx="368">
                  <c:v>15.5458761110099</c:v>
                </c:pt>
                <c:pt idx="369">
                  <c:v>16.257880630896153</c:v>
                </c:pt>
                <c:pt idx="370">
                  <c:v>16.635255003454954</c:v>
                </c:pt>
                <c:pt idx="371">
                  <c:v>16.352138062163913</c:v>
                </c:pt>
                <c:pt idx="372">
                  <c:v>16.682771613278419</c:v>
                </c:pt>
                <c:pt idx="373">
                  <c:v>15.790479968329388</c:v>
                </c:pt>
                <c:pt idx="374">
                  <c:v>16.15095519753423</c:v>
                </c:pt>
                <c:pt idx="375">
                  <c:v>16.924327181120287</c:v>
                </c:pt>
                <c:pt idx="376">
                  <c:v>17.730709069525076</c:v>
                </c:pt>
                <c:pt idx="377">
                  <c:v>18.399168287026239</c:v>
                </c:pt>
                <c:pt idx="378">
                  <c:v>19.185743177875512</c:v>
                </c:pt>
                <c:pt idx="379">
                  <c:v>19.093262072140202</c:v>
                </c:pt>
                <c:pt idx="380">
                  <c:v>18.797293490098234</c:v>
                </c:pt>
                <c:pt idx="381">
                  <c:v>19.323864414364664</c:v>
                </c:pt>
                <c:pt idx="382">
                  <c:v>18.896843548368121</c:v>
                </c:pt>
                <c:pt idx="383">
                  <c:v>17.337878092769749</c:v>
                </c:pt>
                <c:pt idx="384">
                  <c:v>16.898775227427723</c:v>
                </c:pt>
                <c:pt idx="385">
                  <c:v>16.810901060582712</c:v>
                </c:pt>
                <c:pt idx="386">
                  <c:v>16.28175912894276</c:v>
                </c:pt>
                <c:pt idx="387">
                  <c:v>16.643613115034874</c:v>
                </c:pt>
                <c:pt idx="388">
                  <c:v>15.963726653070479</c:v>
                </c:pt>
                <c:pt idx="389">
                  <c:v>16.94130843758257</c:v>
                </c:pt>
                <c:pt idx="390">
                  <c:v>17.286358219827772</c:v>
                </c:pt>
                <c:pt idx="391">
                  <c:v>18.179584039392346</c:v>
                </c:pt>
                <c:pt idx="392">
                  <c:v>18.282710415127802</c:v>
                </c:pt>
                <c:pt idx="393">
                  <c:v>17.290329658113951</c:v>
                </c:pt>
                <c:pt idx="394">
                  <c:v>17.004392389587675</c:v>
                </c:pt>
                <c:pt idx="395">
                  <c:v>15.71294149122309</c:v>
                </c:pt>
                <c:pt idx="396">
                  <c:v>15.69757753441519</c:v>
                </c:pt>
                <c:pt idx="397">
                  <c:v>15.971619401570445</c:v>
                </c:pt>
                <c:pt idx="398">
                  <c:v>16.305678788657463</c:v>
                </c:pt>
                <c:pt idx="399">
                  <c:v>15.103194210842311</c:v>
                </c:pt>
                <c:pt idx="400">
                  <c:v>15.25743016108208</c:v>
                </c:pt>
                <c:pt idx="401">
                  <c:v>11.969951356492636</c:v>
                </c:pt>
                <c:pt idx="402">
                  <c:v>11.576917741303923</c:v>
                </c:pt>
                <c:pt idx="403">
                  <c:v>9.3431976544654702</c:v>
                </c:pt>
                <c:pt idx="404">
                  <c:v>10.87115404554385</c:v>
                </c:pt>
                <c:pt idx="405">
                  <c:v>9.2662481462795654</c:v>
                </c:pt>
                <c:pt idx="406">
                  <c:v>9.5929090770879917</c:v>
                </c:pt>
                <c:pt idx="407">
                  <c:v>9.5426643502454809</c:v>
                </c:pt>
                <c:pt idx="408">
                  <c:v>9.9907201819407199</c:v>
                </c:pt>
                <c:pt idx="409">
                  <c:v>9.8898604874602309</c:v>
                </c:pt>
                <c:pt idx="410">
                  <c:v>9.4979538432593227</c:v>
                </c:pt>
                <c:pt idx="411">
                  <c:v>7.6442929613470545</c:v>
                </c:pt>
                <c:pt idx="412">
                  <c:v>7.1965455305495878</c:v>
                </c:pt>
                <c:pt idx="413">
                  <c:v>6.9656337840411542</c:v>
                </c:pt>
                <c:pt idx="414">
                  <c:v>7.3507360261843555</c:v>
                </c:pt>
                <c:pt idx="415">
                  <c:v>7.4960977094029264</c:v>
                </c:pt>
                <c:pt idx="416">
                  <c:v>7.2702789237885055</c:v>
                </c:pt>
                <c:pt idx="417">
                  <c:v>7.4341566821821079</c:v>
                </c:pt>
                <c:pt idx="418">
                  <c:v>7.8926086620369782</c:v>
                </c:pt>
                <c:pt idx="419">
                  <c:v>7.6713558918313307</c:v>
                </c:pt>
                <c:pt idx="420">
                  <c:v>7.8293538701962326</c:v>
                </c:pt>
                <c:pt idx="421">
                  <c:v>7.7003791286234851</c:v>
                </c:pt>
                <c:pt idx="422">
                  <c:v>7.2381974879653983</c:v>
                </c:pt>
                <c:pt idx="423">
                  <c:v>7.0131413460770364</c:v>
                </c:pt>
                <c:pt idx="424">
                  <c:v>7.3834147535350771</c:v>
                </c:pt>
                <c:pt idx="425">
                  <c:v>7.1814674745023357</c:v>
                </c:pt>
                <c:pt idx="426">
                  <c:v>6.5327841422407955</c:v>
                </c:pt>
                <c:pt idx="427">
                  <c:v>6.4794550562428865</c:v>
                </c:pt>
                <c:pt idx="428">
                  <c:v>6.4861462984048472</c:v>
                </c:pt>
                <c:pt idx="429">
                  <c:v>6.7216227179582102</c:v>
                </c:pt>
                <c:pt idx="430">
                  <c:v>7.0644888841389504</c:v>
                </c:pt>
                <c:pt idx="431">
                  <c:v>7.2314101998214646</c:v>
                </c:pt>
                <c:pt idx="432">
                  <c:v>6.9333643389289037</c:v>
                </c:pt>
                <c:pt idx="433">
                  <c:v>6.965629874567159</c:v>
                </c:pt>
                <c:pt idx="434">
                  <c:v>6.3606592547315399</c:v>
                </c:pt>
                <c:pt idx="435">
                  <c:v>5.8563095755127685</c:v>
                </c:pt>
                <c:pt idx="436">
                  <c:v>5.776035978890425</c:v>
                </c:pt>
                <c:pt idx="437">
                  <c:v>6.011751075053513</c:v>
                </c:pt>
                <c:pt idx="438">
                  <c:v>6.1249898771405542</c:v>
                </c:pt>
                <c:pt idx="439">
                  <c:v>5.6970253340257226</c:v>
                </c:pt>
                <c:pt idx="440">
                  <c:v>5.8216252118562455</c:v>
                </c:pt>
                <c:pt idx="441">
                  <c:v>5.3164485711679559</c:v>
                </c:pt>
                <c:pt idx="442">
                  <c:v>4.9285846370562467</c:v>
                </c:pt>
                <c:pt idx="443">
                  <c:v>5.3347238867638911</c:v>
                </c:pt>
                <c:pt idx="444">
                  <c:v>5.6231989790243757</c:v>
                </c:pt>
                <c:pt idx="445">
                  <c:v>5.6989489840534642</c:v>
                </c:pt>
                <c:pt idx="446">
                  <c:v>5.6875688283479491</c:v>
                </c:pt>
                <c:pt idx="447">
                  <c:v>6.1065384204110478</c:v>
                </c:pt>
                <c:pt idx="448">
                  <c:v>6.1367308023627114</c:v>
                </c:pt>
                <c:pt idx="449">
                  <c:v>6.527991688521066</c:v>
                </c:pt>
                <c:pt idx="450">
                  <c:v>6.5763788420455329</c:v>
                </c:pt>
                <c:pt idx="451">
                  <c:v>6.9896953644361695</c:v>
                </c:pt>
                <c:pt idx="452">
                  <c:v>6.0930069572837278</c:v>
                </c:pt>
                <c:pt idx="453">
                  <c:v>6.4628797277503853</c:v>
                </c:pt>
                <c:pt idx="454">
                  <c:v>5.8540617299484854</c:v>
                </c:pt>
                <c:pt idx="455">
                  <c:v>5.8115261304277199</c:v>
                </c:pt>
                <c:pt idx="456">
                  <c:v>6.2354449841011208</c:v>
                </c:pt>
                <c:pt idx="457">
                  <c:v>6.5904785382133397</c:v>
                </c:pt>
                <c:pt idx="458">
                  <c:v>6.0424963346249569</c:v>
                </c:pt>
                <c:pt idx="459">
                  <c:v>6.3706814502283242</c:v>
                </c:pt>
                <c:pt idx="460">
                  <c:v>7.2443366204448134</c:v>
                </c:pt>
                <c:pt idx="461">
                  <c:v>7.2596924300861145</c:v>
                </c:pt>
                <c:pt idx="462">
                  <c:v>6.3219011297910521</c:v>
                </c:pt>
                <c:pt idx="463">
                  <c:v>5.5276295412501062</c:v>
                </c:pt>
                <c:pt idx="464">
                  <c:v>5.7106197372826832</c:v>
                </c:pt>
                <c:pt idx="465">
                  <c:v>5.9756135508093147</c:v>
                </c:pt>
                <c:pt idx="466">
                  <c:v>5.8646819124718235</c:v>
                </c:pt>
                <c:pt idx="467">
                  <c:v>5.8977350959749737</c:v>
                </c:pt>
                <c:pt idx="468">
                  <c:v>6.2270487256054077</c:v>
                </c:pt>
                <c:pt idx="469">
                  <c:v>4.9457204031500677</c:v>
                </c:pt>
                <c:pt idx="470">
                  <c:v>5.2695412431491908</c:v>
                </c:pt>
                <c:pt idx="471">
                  <c:v>5.5106653015300759</c:v>
                </c:pt>
                <c:pt idx="472">
                  <c:v>5.4043427093949452</c:v>
                </c:pt>
                <c:pt idx="473">
                  <c:v>5.4131745823536583</c:v>
                </c:pt>
                <c:pt idx="474">
                  <c:v>5.0587844941501254</c:v>
                </c:pt>
                <c:pt idx="475">
                  <c:v>4.8832100500938278</c:v>
                </c:pt>
                <c:pt idx="476">
                  <c:v>5.0856902437306495</c:v>
                </c:pt>
                <c:pt idx="477">
                  <c:v>4.9882905958699375</c:v>
                </c:pt>
                <c:pt idx="478">
                  <c:v>5.0851529251972662</c:v>
                </c:pt>
                <c:pt idx="479">
                  <c:v>4.8791292765444236</c:v>
                </c:pt>
                <c:pt idx="480">
                  <c:v>4.7581062862042831</c:v>
                </c:pt>
                <c:pt idx="481">
                  <c:v>5.0862886520572532</c:v>
                </c:pt>
                <c:pt idx="482">
                  <c:v>5.1828555739136135</c:v>
                </c:pt>
                <c:pt idx="483">
                  <c:v>5.6395832423948988</c:v>
                </c:pt>
                <c:pt idx="484">
                  <c:v>5.7528657007688091</c:v>
                </c:pt>
                <c:pt idx="485">
                  <c:v>5.7871762354935106</c:v>
                </c:pt>
                <c:pt idx="486">
                  <c:v>5.8071714261193454</c:v>
                </c:pt>
                <c:pt idx="487">
                  <c:v>5.7504017014704321</c:v>
                </c:pt>
                <c:pt idx="488">
                  <c:v>5.631044965199159</c:v>
                </c:pt>
                <c:pt idx="489">
                  <c:v>5.3358197545500712</c:v>
                </c:pt>
                <c:pt idx="490">
                  <c:v>5.8051691527726454</c:v>
                </c:pt>
                <c:pt idx="491">
                  <c:v>5.6997680893364926</c:v>
                </c:pt>
                <c:pt idx="492">
                  <c:v>5.7543052289780841</c:v>
                </c:pt>
                <c:pt idx="493">
                  <c:v>5.7221037851341379</c:v>
                </c:pt>
                <c:pt idx="494">
                  <c:v>5.9457840531854602</c:v>
                </c:pt>
                <c:pt idx="495">
                  <c:v>5.961611620006102</c:v>
                </c:pt>
                <c:pt idx="496">
                  <c:v>6.0680521801540026</c:v>
                </c:pt>
                <c:pt idx="497">
                  <c:v>6.465033022656832</c:v>
                </c:pt>
                <c:pt idx="498">
                  <c:v>6.9771120166464389</c:v>
                </c:pt>
                <c:pt idx="499">
                  <c:v>6.8100769972312145</c:v>
                </c:pt>
                <c:pt idx="500">
                  <c:v>6.6501733602058568</c:v>
                </c:pt>
                <c:pt idx="501">
                  <c:v>6.7128929287828907</c:v>
                </c:pt>
                <c:pt idx="502">
                  <c:v>6.3989477719184489</c:v>
                </c:pt>
                <c:pt idx="503">
                  <c:v>6.5680681909270247</c:v>
                </c:pt>
                <c:pt idx="504">
                  <c:v>6.3882332452443737</c:v>
                </c:pt>
                <c:pt idx="505">
                  <c:v>6.7956800469090668</c:v>
                </c:pt>
                <c:pt idx="506">
                  <c:v>6.9479208270919237</c:v>
                </c:pt>
                <c:pt idx="507">
                  <c:v>7.0693744806062746</c:v>
                </c:pt>
                <c:pt idx="508">
                  <c:v>7.2418005680163535</c:v>
                </c:pt>
                <c:pt idx="509">
                  <c:v>7.3130224548742611</c:v>
                </c:pt>
                <c:pt idx="510">
                  <c:v>7.4702760978533984</c:v>
                </c:pt>
                <c:pt idx="511">
                  <c:v>7.2985371890043496</c:v>
                </c:pt>
                <c:pt idx="512">
                  <c:v>7.4424445200440026</c:v>
                </c:pt>
                <c:pt idx="513">
                  <c:v>7.3290272123634264</c:v>
                </c:pt>
                <c:pt idx="514">
                  <c:v>7.3739121010857138</c:v>
                </c:pt>
                <c:pt idx="515">
                  <c:v>7.6101024588555912</c:v>
                </c:pt>
                <c:pt idx="516">
                  <c:v>7.8255174208523863</c:v>
                </c:pt>
                <c:pt idx="517">
                  <c:v>8.0646045733736003</c:v>
                </c:pt>
                <c:pt idx="518">
                  <c:v>8.2599423369248299</c:v>
                </c:pt>
                <c:pt idx="519">
                  <c:v>8.3101034178161548</c:v>
                </c:pt>
                <c:pt idx="520">
                  <c:v>8.5590522323202318</c:v>
                </c:pt>
                <c:pt idx="521">
                  <c:v>8.5669896922181294</c:v>
                </c:pt>
                <c:pt idx="522">
                  <c:v>8.7241201932978676</c:v>
                </c:pt>
                <c:pt idx="523">
                  <c:v>8.5235776681065829</c:v>
                </c:pt>
                <c:pt idx="524">
                  <c:v>8.4424091331993338</c:v>
                </c:pt>
                <c:pt idx="525">
                  <c:v>8.7878412775605153</c:v>
                </c:pt>
                <c:pt idx="526">
                  <c:v>9.085653003803241</c:v>
                </c:pt>
                <c:pt idx="527">
                  <c:v>9.5199579882192751</c:v>
                </c:pt>
                <c:pt idx="528">
                  <c:v>9.61</c:v>
                </c:pt>
                <c:pt idx="529">
                  <c:v>9.5</c:v>
                </c:pt>
                <c:pt idx="530">
                  <c:v>9.2799999999999994</c:v>
                </c:pt>
                <c:pt idx="531">
                  <c:v>8.82</c:v>
                </c:pt>
                <c:pt idx="532">
                  <c:v>8.08</c:v>
                </c:pt>
                <c:pt idx="533">
                  <c:v>8.7200000000000006</c:v>
                </c:pt>
                <c:pt idx="534">
                  <c:v>8.44</c:v>
                </c:pt>
                <c:pt idx="535">
                  <c:v>7.96</c:v>
                </c:pt>
                <c:pt idx="536">
                  <c:v>8.23</c:v>
                </c:pt>
                <c:pt idx="537">
                  <c:v>8.35</c:v>
                </c:pt>
                <c:pt idx="538">
                  <c:v>8.35</c:v>
                </c:pt>
                <c:pt idx="539">
                  <c:v>8.58</c:v>
                </c:pt>
                <c:pt idx="540">
                  <c:v>9.14</c:v>
                </c:pt>
                <c:pt idx="541">
                  <c:v>8.7799999999999994</c:v>
                </c:pt>
                <c:pt idx="542">
                  <c:v>8.69</c:v>
                </c:pt>
                <c:pt idx="543">
                  <c:v>8.81</c:v>
                </c:pt>
                <c:pt idx="544">
                  <c:v>8.9499999999999993</c:v>
                </c:pt>
                <c:pt idx="545">
                  <c:v>9.1199999999999992</c:v>
                </c:pt>
                <c:pt idx="546">
                  <c:v>9.0299999999999994</c:v>
                </c:pt>
                <c:pt idx="547">
                  <c:v>9.0500000000000007</c:v>
                </c:pt>
                <c:pt idx="548">
                  <c:v>8.35</c:v>
                </c:pt>
                <c:pt idx="549">
                  <c:v>8.76</c:v>
                </c:pt>
                <c:pt idx="550">
                  <c:v>9.09</c:v>
                </c:pt>
                <c:pt idx="551">
                  <c:v>9.26</c:v>
                </c:pt>
                <c:pt idx="552">
                  <c:v>9.6999999999999993</c:v>
                </c:pt>
                <c:pt idx="553">
                  <c:v>10.130000000000001</c:v>
                </c:pt>
                <c:pt idx="554">
                  <c:v>9.7899999999999991</c:v>
                </c:pt>
                <c:pt idx="555">
                  <c:v>9.9499999999999993</c:v>
                </c:pt>
                <c:pt idx="556">
                  <c:v>9.9600000000000009</c:v>
                </c:pt>
                <c:pt idx="557">
                  <c:v>10.58</c:v>
                </c:pt>
                <c:pt idx="558">
                  <c:v>11.05</c:v>
                </c:pt>
                <c:pt idx="559">
                  <c:v>11.58</c:v>
                </c:pt>
                <c:pt idx="560">
                  <c:v>11.41</c:v>
                </c:pt>
                <c:pt idx="561">
                  <c:v>12.24</c:v>
                </c:pt>
                <c:pt idx="562">
                  <c:v>13.36</c:v>
                </c:pt>
                <c:pt idx="563">
                  <c:v>12.05</c:v>
                </c:pt>
                <c:pt idx="564">
                  <c:v>11.9</c:v>
                </c:pt>
                <c:pt idx="565">
                  <c:v>11.98</c:v>
                </c:pt>
                <c:pt idx="566">
                  <c:v>12.27</c:v>
                </c:pt>
                <c:pt idx="567">
                  <c:v>12.29</c:v>
                </c:pt>
                <c:pt idx="568">
                  <c:v>12.05</c:v>
                </c:pt>
                <c:pt idx="569">
                  <c:v>11.81</c:v>
                </c:pt>
                <c:pt idx="570">
                  <c:v>11.55</c:v>
                </c:pt>
                <c:pt idx="571">
                  <c:v>10.81</c:v>
                </c:pt>
                <c:pt idx="572">
                  <c:v>9.94</c:v>
                </c:pt>
                <c:pt idx="573">
                  <c:v>10.220000000000001</c:v>
                </c:pt>
                <c:pt idx="574">
                  <c:v>11.08</c:v>
                </c:pt>
                <c:pt idx="575">
                  <c:v>10.37</c:v>
                </c:pt>
                <c:pt idx="576">
                  <c:v>10.57</c:v>
                </c:pt>
                <c:pt idx="577">
                  <c:v>11.11</c:v>
                </c:pt>
                <c:pt idx="578">
                  <c:v>10.92</c:v>
                </c:pt>
                <c:pt idx="579">
                  <c:v>10.84</c:v>
                </c:pt>
                <c:pt idx="580">
                  <c:v>11.22</c:v>
                </c:pt>
                <c:pt idx="581">
                  <c:v>10.83</c:v>
                </c:pt>
                <c:pt idx="582">
                  <c:v>11.1</c:v>
                </c:pt>
                <c:pt idx="583">
                  <c:v>11.79</c:v>
                </c:pt>
                <c:pt idx="584">
                  <c:v>12.2</c:v>
                </c:pt>
                <c:pt idx="585">
                  <c:v>12.2</c:v>
                </c:pt>
                <c:pt idx="586">
                  <c:v>11.93</c:v>
                </c:pt>
                <c:pt idx="587">
                  <c:v>12.33</c:v>
                </c:pt>
                <c:pt idx="588">
                  <c:v>12.2</c:v>
                </c:pt>
                <c:pt idx="589">
                  <c:v>11.93</c:v>
                </c:pt>
                <c:pt idx="590">
                  <c:v>11.42</c:v>
                </c:pt>
                <c:pt idx="591">
                  <c:v>11.59</c:v>
                </c:pt>
                <c:pt idx="592">
                  <c:v>11.45</c:v>
                </c:pt>
                <c:pt idx="593">
                  <c:v>11.01</c:v>
                </c:pt>
                <c:pt idx="594">
                  <c:v>11.38</c:v>
                </c:pt>
                <c:pt idx="595">
                  <c:v>11.18</c:v>
                </c:pt>
                <c:pt idx="596">
                  <c:v>10.54</c:v>
                </c:pt>
                <c:pt idx="597">
                  <c:v>9.99</c:v>
                </c:pt>
                <c:pt idx="598">
                  <c:v>9.65</c:v>
                </c:pt>
                <c:pt idx="599">
                  <c:v>9.19</c:v>
                </c:pt>
                <c:pt idx="600">
                  <c:v>8.57</c:v>
                </c:pt>
                <c:pt idx="601">
                  <c:v>9.48</c:v>
                </c:pt>
                <c:pt idx="602">
                  <c:v>9.15</c:v>
                </c:pt>
                <c:pt idx="603">
                  <c:v>9.3000000000000007</c:v>
                </c:pt>
                <c:pt idx="604">
                  <c:v>9.2200000000000006</c:v>
                </c:pt>
                <c:pt idx="605">
                  <c:v>9.3000000000000007</c:v>
                </c:pt>
                <c:pt idx="606">
                  <c:v>9.77</c:v>
                </c:pt>
                <c:pt idx="607">
                  <c:v>9.0500000000000007</c:v>
                </c:pt>
                <c:pt idx="608">
                  <c:v>8.89</c:v>
                </c:pt>
                <c:pt idx="609">
                  <c:v>8.15</c:v>
                </c:pt>
                <c:pt idx="610">
                  <c:v>8.4700000000000006</c:v>
                </c:pt>
                <c:pt idx="611">
                  <c:v>8.68</c:v>
                </c:pt>
                <c:pt idx="612">
                  <c:v>9.34</c:v>
                </c:pt>
                <c:pt idx="613">
                  <c:v>9.4</c:v>
                </c:pt>
                <c:pt idx="614">
                  <c:v>9.91</c:v>
                </c:pt>
                <c:pt idx="615">
                  <c:v>9.0500000000000007</c:v>
                </c:pt>
                <c:pt idx="616">
                  <c:v>9.19</c:v>
                </c:pt>
                <c:pt idx="617">
                  <c:v>8.6999999999999993</c:v>
                </c:pt>
                <c:pt idx="618">
                  <c:v>9.26</c:v>
                </c:pt>
                <c:pt idx="619">
                  <c:v>9.6300000000000008</c:v>
                </c:pt>
                <c:pt idx="620">
                  <c:v>10.45</c:v>
                </c:pt>
                <c:pt idx="621">
                  <c:v>10.65</c:v>
                </c:pt>
                <c:pt idx="622">
                  <c:v>11.08</c:v>
                </c:pt>
                <c:pt idx="623">
                  <c:v>9.77</c:v>
                </c:pt>
                <c:pt idx="624">
                  <c:v>10.78</c:v>
                </c:pt>
                <c:pt idx="625">
                  <c:v>10</c:v>
                </c:pt>
                <c:pt idx="626">
                  <c:v>10.29</c:v>
                </c:pt>
                <c:pt idx="627">
                  <c:v>10.23</c:v>
                </c:pt>
                <c:pt idx="628">
                  <c:v>10.53</c:v>
                </c:pt>
                <c:pt idx="629">
                  <c:v>11.25</c:v>
                </c:pt>
                <c:pt idx="630">
                  <c:v>11.97</c:v>
                </c:pt>
                <c:pt idx="631">
                  <c:v>12.21</c:v>
                </c:pt>
                <c:pt idx="632">
                  <c:v>11.75</c:v>
                </c:pt>
                <c:pt idx="633">
                  <c:v>11.89</c:v>
                </c:pt>
                <c:pt idx="634">
                  <c:v>11.97</c:v>
                </c:pt>
                <c:pt idx="635">
                  <c:v>11.64</c:v>
                </c:pt>
                <c:pt idx="636">
                  <c:v>12</c:v>
                </c:pt>
                <c:pt idx="637">
                  <c:v>11.92</c:v>
                </c:pt>
                <c:pt idx="638">
                  <c:v>12.6</c:v>
                </c:pt>
                <c:pt idx="639">
                  <c:v>12.73</c:v>
                </c:pt>
                <c:pt idx="640">
                  <c:v>13.21</c:v>
                </c:pt>
                <c:pt idx="641">
                  <c:v>13.07</c:v>
                </c:pt>
                <c:pt idx="642">
                  <c:v>13.39</c:v>
                </c:pt>
                <c:pt idx="643">
                  <c:v>12.63</c:v>
                </c:pt>
                <c:pt idx="644">
                  <c:v>11.82</c:v>
                </c:pt>
                <c:pt idx="645">
                  <c:v>11.3</c:v>
                </c:pt>
                <c:pt idx="646">
                  <c:v>11.45</c:v>
                </c:pt>
                <c:pt idx="647">
                  <c:v>12.3</c:v>
                </c:pt>
                <c:pt idx="648">
                  <c:v>12.62</c:v>
                </c:pt>
                <c:pt idx="649">
                  <c:v>12.35</c:v>
                </c:pt>
                <c:pt idx="650">
                  <c:v>11.97</c:v>
                </c:pt>
                <c:pt idx="651">
                  <c:v>12.27</c:v>
                </c:pt>
                <c:pt idx="652">
                  <c:v>12.52</c:v>
                </c:pt>
                <c:pt idx="653">
                  <c:v>13.41</c:v>
                </c:pt>
                <c:pt idx="654">
                  <c:v>13.68</c:v>
                </c:pt>
                <c:pt idx="655">
                  <c:v>13.31</c:v>
                </c:pt>
                <c:pt idx="656">
                  <c:v>13.84</c:v>
                </c:pt>
                <c:pt idx="657">
                  <c:v>13.91</c:v>
                </c:pt>
                <c:pt idx="658">
                  <c:v>14.16</c:v>
                </c:pt>
                <c:pt idx="659">
                  <c:v>14.54</c:v>
                </c:pt>
                <c:pt idx="660">
                  <c:v>13.75</c:v>
                </c:pt>
                <c:pt idx="661">
                  <c:v>13.73</c:v>
                </c:pt>
                <c:pt idx="662">
                  <c:v>14.01</c:v>
                </c:pt>
                <c:pt idx="663">
                  <c:v>14.42</c:v>
                </c:pt>
                <c:pt idx="664">
                  <c:v>14.39</c:v>
                </c:pt>
                <c:pt idx="665">
                  <c:v>14</c:v>
                </c:pt>
                <c:pt idx="666">
                  <c:v>13.9</c:v>
                </c:pt>
                <c:pt idx="667">
                  <c:v>13.6</c:v>
                </c:pt>
                <c:pt idx="668">
                  <c:v>14.19</c:v>
                </c:pt>
                <c:pt idx="669">
                  <c:v>14.08</c:v>
                </c:pt>
                <c:pt idx="670">
                  <c:v>13.81</c:v>
                </c:pt>
                <c:pt idx="671">
                  <c:v>13.77</c:v>
                </c:pt>
                <c:pt idx="672">
                  <c:v>13.48</c:v>
                </c:pt>
                <c:pt idx="673">
                  <c:v>13.89</c:v>
                </c:pt>
                <c:pt idx="674">
                  <c:v>14.01</c:v>
                </c:pt>
                <c:pt idx="675">
                  <c:v>14.39</c:v>
                </c:pt>
                <c:pt idx="676">
                  <c:v>15.9</c:v>
                </c:pt>
                <c:pt idx="677">
                  <c:v>16.79</c:v>
                </c:pt>
                <c:pt idx="678">
                  <c:v>15.85</c:v>
                </c:pt>
                <c:pt idx="679">
                  <c:v>15.96</c:v>
                </c:pt>
                <c:pt idx="680">
                  <c:v>16.39</c:v>
                </c:pt>
                <c:pt idx="681">
                  <c:v>17.61</c:v>
                </c:pt>
                <c:pt idx="682">
                  <c:v>17.02</c:v>
                </c:pt>
                <c:pt idx="683">
                  <c:v>17.09</c:v>
                </c:pt>
                <c:pt idx="684">
                  <c:v>17.54</c:v>
                </c:pt>
                <c:pt idx="685">
                  <c:v>17.559999999999999</c:v>
                </c:pt>
                <c:pt idx="686">
                  <c:v>17.739999999999998</c:v>
                </c:pt>
                <c:pt idx="687">
                  <c:v>17.87</c:v>
                </c:pt>
                <c:pt idx="688">
                  <c:v>18.09</c:v>
                </c:pt>
                <c:pt idx="689">
                  <c:v>16.75</c:v>
                </c:pt>
                <c:pt idx="690">
                  <c:v>16.09</c:v>
                </c:pt>
                <c:pt idx="691">
                  <c:v>17.53</c:v>
                </c:pt>
                <c:pt idx="692">
                  <c:v>17.02</c:v>
                </c:pt>
                <c:pt idx="693">
                  <c:v>16.84</c:v>
                </c:pt>
                <c:pt idx="694">
                  <c:v>17.170000000000002</c:v>
                </c:pt>
                <c:pt idx="695">
                  <c:v>17.239999999999998</c:v>
                </c:pt>
                <c:pt idx="696">
                  <c:v>17.670000000000002</c:v>
                </c:pt>
                <c:pt idx="697">
                  <c:v>17.899999999999999</c:v>
                </c:pt>
                <c:pt idx="698">
                  <c:v>17.71</c:v>
                </c:pt>
                <c:pt idx="699">
                  <c:v>16.940000000000001</c:v>
                </c:pt>
                <c:pt idx="700">
                  <c:v>17.149999999999999</c:v>
                </c:pt>
                <c:pt idx="701">
                  <c:v>17.36</c:v>
                </c:pt>
                <c:pt idx="702">
                  <c:v>17.170000000000002</c:v>
                </c:pt>
                <c:pt idx="703">
                  <c:v>17.78</c:v>
                </c:pt>
                <c:pt idx="704">
                  <c:v>18.170000000000002</c:v>
                </c:pt>
                <c:pt idx="705">
                  <c:v>18.38</c:v>
                </c:pt>
                <c:pt idx="706">
                  <c:v>18.420000000000002</c:v>
                </c:pt>
                <c:pt idx="707">
                  <c:v>17.27</c:v>
                </c:pt>
                <c:pt idx="708">
                  <c:v>17.489999999999998</c:v>
                </c:pt>
                <c:pt idx="709">
                  <c:v>16.079999999999998</c:v>
                </c:pt>
                <c:pt idx="710">
                  <c:v>15.93</c:v>
                </c:pt>
                <c:pt idx="711">
                  <c:v>16.37</c:v>
                </c:pt>
                <c:pt idx="712">
                  <c:v>16.420000000000002</c:v>
                </c:pt>
                <c:pt idx="713">
                  <c:v>16.079999999999998</c:v>
                </c:pt>
                <c:pt idx="714">
                  <c:v>17.329999999999998</c:v>
                </c:pt>
                <c:pt idx="715">
                  <c:v>16.89</c:v>
                </c:pt>
                <c:pt idx="716">
                  <c:v>16.57</c:v>
                </c:pt>
                <c:pt idx="717">
                  <c:v>17.14</c:v>
                </c:pt>
                <c:pt idx="718">
                  <c:v>15.8</c:v>
                </c:pt>
                <c:pt idx="719">
                  <c:v>15.66</c:v>
                </c:pt>
                <c:pt idx="720">
                  <c:v>15.66</c:v>
                </c:pt>
                <c:pt idx="721">
                  <c:v>16.649999999999999</c:v>
                </c:pt>
                <c:pt idx="722">
                  <c:v>16.649999999999999</c:v>
                </c:pt>
                <c:pt idx="723">
                  <c:v>16.07</c:v>
                </c:pt>
                <c:pt idx="724">
                  <c:v>15.93</c:v>
                </c:pt>
                <c:pt idx="725">
                  <c:v>16.63</c:v>
                </c:pt>
                <c:pt idx="726">
                  <c:v>18.079999999999998</c:v>
                </c:pt>
                <c:pt idx="727">
                  <c:v>18.37</c:v>
                </c:pt>
                <c:pt idx="728">
                  <c:v>18.23</c:v>
                </c:pt>
                <c:pt idx="729">
                  <c:v>19.059999999999999</c:v>
                </c:pt>
                <c:pt idx="730">
                  <c:v>19.2</c:v>
                </c:pt>
                <c:pt idx="731">
                  <c:v>18.78</c:v>
                </c:pt>
                <c:pt idx="732">
                  <c:v>19.309999999999999</c:v>
                </c:pt>
                <c:pt idx="733">
                  <c:v>19.579999999999998</c:v>
                </c:pt>
                <c:pt idx="734">
                  <c:v>19.22</c:v>
                </c:pt>
                <c:pt idx="735">
                  <c:v>18.809999999999999</c:v>
                </c:pt>
                <c:pt idx="736">
                  <c:v>18.48</c:v>
                </c:pt>
                <c:pt idx="737">
                  <c:v>18.8</c:v>
                </c:pt>
                <c:pt idx="738">
                  <c:v>18.559999999999999</c:v>
                </c:pt>
                <c:pt idx="739">
                  <c:v>19.25</c:v>
                </c:pt>
                <c:pt idx="740">
                  <c:v>18.98</c:v>
                </c:pt>
                <c:pt idx="741">
                  <c:v>19.61</c:v>
                </c:pt>
                <c:pt idx="742">
                  <c:v>19.13</c:v>
                </c:pt>
                <c:pt idx="743">
                  <c:v>18.760000000000002</c:v>
                </c:pt>
                <c:pt idx="744">
                  <c:v>18.64</c:v>
                </c:pt>
                <c:pt idx="745">
                  <c:v>19.29</c:v>
                </c:pt>
                <c:pt idx="746">
                  <c:v>20.010000000000002</c:v>
                </c:pt>
                <c:pt idx="747">
                  <c:v>18.87</c:v>
                </c:pt>
                <c:pt idx="748">
                  <c:v>18.420000000000002</c:v>
                </c:pt>
                <c:pt idx="749">
                  <c:v>17.21</c:v>
                </c:pt>
                <c:pt idx="750">
                  <c:v>17.510000000000002</c:v>
                </c:pt>
                <c:pt idx="751">
                  <c:v>16.579999999999998</c:v>
                </c:pt>
                <c:pt idx="752">
                  <c:v>16.579999999999998</c:v>
                </c:pt>
                <c:pt idx="753">
                  <c:v>15.7</c:v>
                </c:pt>
                <c:pt idx="754">
                  <c:v>16.59</c:v>
                </c:pt>
                <c:pt idx="755">
                  <c:v>18.600000000000001</c:v>
                </c:pt>
                <c:pt idx="756">
                  <c:v>18.48</c:v>
                </c:pt>
                <c:pt idx="757">
                  <c:v>18.84</c:v>
                </c:pt>
                <c:pt idx="758">
                  <c:v>18.88</c:v>
                </c:pt>
                <c:pt idx="759">
                  <c:v>19.079999999999998</c:v>
                </c:pt>
                <c:pt idx="760">
                  <c:v>19.04</c:v>
                </c:pt>
                <c:pt idx="761">
                  <c:v>19.53</c:v>
                </c:pt>
                <c:pt idx="762">
                  <c:v>19.579999999999998</c:v>
                </c:pt>
                <c:pt idx="763">
                  <c:v>19.91</c:v>
                </c:pt>
                <c:pt idx="764">
                  <c:v>19.899999999999999</c:v>
                </c:pt>
                <c:pt idx="765">
                  <c:v>20.309999999999999</c:v>
                </c:pt>
                <c:pt idx="766">
                  <c:v>20.21</c:v>
                </c:pt>
                <c:pt idx="767">
                  <c:v>21.49</c:v>
                </c:pt>
                <c:pt idx="768">
                  <c:v>22.11</c:v>
                </c:pt>
                <c:pt idx="769">
                  <c:v>22.7</c:v>
                </c:pt>
                <c:pt idx="770">
                  <c:v>22.57</c:v>
                </c:pt>
                <c:pt idx="771">
                  <c:v>22.39</c:v>
                </c:pt>
                <c:pt idx="772">
                  <c:v>21.83</c:v>
                </c:pt>
                <c:pt idx="773">
                  <c:v>22.46</c:v>
                </c:pt>
                <c:pt idx="774">
                  <c:v>21.07</c:v>
                </c:pt>
                <c:pt idx="775">
                  <c:v>20.94</c:v>
                </c:pt>
                <c:pt idx="776">
                  <c:v>22.04</c:v>
                </c:pt>
                <c:pt idx="777">
                  <c:v>20.61</c:v>
                </c:pt>
                <c:pt idx="778">
                  <c:v>21.49</c:v>
                </c:pt>
                <c:pt idx="779">
                  <c:v>21.58</c:v>
                </c:pt>
                <c:pt idx="780">
                  <c:v>21.65</c:v>
                </c:pt>
                <c:pt idx="781">
                  <c:v>22.11</c:v>
                </c:pt>
                <c:pt idx="782">
                  <c:v>22.48</c:v>
                </c:pt>
                <c:pt idx="783">
                  <c:v>22.72</c:v>
                </c:pt>
                <c:pt idx="784">
                  <c:v>22.56</c:v>
                </c:pt>
                <c:pt idx="785">
                  <c:v>22.94</c:v>
                </c:pt>
                <c:pt idx="786">
                  <c:v>23.12</c:v>
                </c:pt>
                <c:pt idx="787">
                  <c:v>24.12</c:v>
                </c:pt>
                <c:pt idx="788">
                  <c:v>21.98</c:v>
                </c:pt>
                <c:pt idx="789">
                  <c:v>21.57</c:v>
                </c:pt>
                <c:pt idx="790">
                  <c:v>22.3</c:v>
                </c:pt>
                <c:pt idx="791">
                  <c:v>19.18</c:v>
                </c:pt>
                <c:pt idx="792">
                  <c:v>19.440000000000001</c:v>
                </c:pt>
                <c:pt idx="793">
                  <c:v>20.73</c:v>
                </c:pt>
                <c:pt idx="794">
                  <c:v>20.13</c:v>
                </c:pt>
                <c:pt idx="795">
                  <c:v>19.809999999999999</c:v>
                </c:pt>
                <c:pt idx="796">
                  <c:v>20.79</c:v>
                </c:pt>
                <c:pt idx="797">
                  <c:v>21.49</c:v>
                </c:pt>
                <c:pt idx="798">
                  <c:v>21.39</c:v>
                </c:pt>
                <c:pt idx="799">
                  <c:v>21.84</c:v>
                </c:pt>
                <c:pt idx="800">
                  <c:v>22.12</c:v>
                </c:pt>
                <c:pt idx="801">
                  <c:v>23.01</c:v>
                </c:pt>
                <c:pt idx="802">
                  <c:v>22.65</c:v>
                </c:pt>
                <c:pt idx="803">
                  <c:v>22.8</c:v>
                </c:pt>
                <c:pt idx="804">
                  <c:v>23.22</c:v>
                </c:pt>
                <c:pt idx="805">
                  <c:v>23.22</c:v>
                </c:pt>
                <c:pt idx="806">
                  <c:v>22.02</c:v>
                </c:pt>
                <c:pt idx="807">
                  <c:v>21.97</c:v>
                </c:pt>
                <c:pt idx="808">
                  <c:v>23.16</c:v>
                </c:pt>
                <c:pt idx="809">
                  <c:v>22.5</c:v>
                </c:pt>
                <c:pt idx="810">
                  <c:v>22.55</c:v>
                </c:pt>
                <c:pt idx="811">
                  <c:v>22.83</c:v>
                </c:pt>
                <c:pt idx="812">
                  <c:v>23.48</c:v>
                </c:pt>
                <c:pt idx="813">
                  <c:v>23.23</c:v>
                </c:pt>
                <c:pt idx="814">
                  <c:v>23.31</c:v>
                </c:pt>
                <c:pt idx="815">
                  <c:v>23.22</c:v>
                </c:pt>
                <c:pt idx="816">
                  <c:v>23.98</c:v>
                </c:pt>
                <c:pt idx="817">
                  <c:v>23.07</c:v>
                </c:pt>
                <c:pt idx="818">
                  <c:v>23.43</c:v>
                </c:pt>
                <c:pt idx="819">
                  <c:v>23.37</c:v>
                </c:pt>
                <c:pt idx="820">
                  <c:v>24</c:v>
                </c:pt>
                <c:pt idx="821">
                  <c:v>24.35</c:v>
                </c:pt>
                <c:pt idx="822">
                  <c:v>24.97</c:v>
                </c:pt>
                <c:pt idx="823">
                  <c:v>25.04</c:v>
                </c:pt>
                <c:pt idx="824">
                  <c:v>25.51</c:v>
                </c:pt>
                <c:pt idx="825">
                  <c:v>22.45</c:v>
                </c:pt>
                <c:pt idx="826">
                  <c:v>23.46</c:v>
                </c:pt>
                <c:pt idx="827">
                  <c:v>20.86</c:v>
                </c:pt>
                <c:pt idx="828">
                  <c:v>19.93</c:v>
                </c:pt>
                <c:pt idx="829">
                  <c:v>21.27</c:v>
                </c:pt>
                <c:pt idx="830">
                  <c:v>21.78</c:v>
                </c:pt>
                <c:pt idx="831">
                  <c:v>22.88</c:v>
                </c:pt>
                <c:pt idx="832">
                  <c:v>22.74</c:v>
                </c:pt>
                <c:pt idx="833">
                  <c:v>22.54</c:v>
                </c:pt>
                <c:pt idx="834">
                  <c:v>22.53</c:v>
                </c:pt>
                <c:pt idx="835">
                  <c:v>22.64</c:v>
                </c:pt>
                <c:pt idx="836">
                  <c:v>22.9</c:v>
                </c:pt>
                <c:pt idx="837">
                  <c:v>21.86</c:v>
                </c:pt>
                <c:pt idx="838">
                  <c:v>22.66</c:v>
                </c:pt>
                <c:pt idx="839">
                  <c:v>23.16</c:v>
                </c:pt>
                <c:pt idx="840">
                  <c:v>23.53</c:v>
                </c:pt>
                <c:pt idx="841">
                  <c:v>23.76</c:v>
                </c:pt>
                <c:pt idx="842">
                  <c:v>23.62</c:v>
                </c:pt>
                <c:pt idx="843">
                  <c:v>23.14</c:v>
                </c:pt>
                <c:pt idx="844">
                  <c:v>23.38</c:v>
                </c:pt>
                <c:pt idx="845">
                  <c:v>23.52</c:v>
                </c:pt>
                <c:pt idx="846">
                  <c:v>23.74</c:v>
                </c:pt>
                <c:pt idx="847">
                  <c:v>23.56</c:v>
                </c:pt>
                <c:pt idx="848">
                  <c:v>23.32</c:v>
                </c:pt>
                <c:pt idx="849">
                  <c:v>23.88</c:v>
                </c:pt>
                <c:pt idx="850">
                  <c:v>23.58</c:v>
                </c:pt>
                <c:pt idx="851">
                  <c:v>23.37</c:v>
                </c:pt>
                <c:pt idx="852">
                  <c:v>23.12</c:v>
                </c:pt>
                <c:pt idx="853">
                  <c:v>22.95</c:v>
                </c:pt>
                <c:pt idx="854">
                  <c:v>22.97</c:v>
                </c:pt>
                <c:pt idx="855">
                  <c:v>23.58</c:v>
                </c:pt>
                <c:pt idx="856">
                  <c:v>23.21</c:v>
                </c:pt>
                <c:pt idx="857">
                  <c:v>23.24</c:v>
                </c:pt>
                <c:pt idx="858">
                  <c:v>22.43</c:v>
                </c:pt>
                <c:pt idx="859">
                  <c:v>22.51</c:v>
                </c:pt>
                <c:pt idx="860">
                  <c:v>22.23</c:v>
                </c:pt>
                <c:pt idx="861">
                  <c:v>21.27</c:v>
                </c:pt>
                <c:pt idx="862">
                  <c:v>21.49</c:v>
                </c:pt>
                <c:pt idx="863">
                  <c:v>22.48</c:v>
                </c:pt>
                <c:pt idx="864">
                  <c:v>22.72</c:v>
                </c:pt>
                <c:pt idx="865">
                  <c:v>21.23</c:v>
                </c:pt>
                <c:pt idx="866">
                  <c:v>20.010000000000002</c:v>
                </c:pt>
                <c:pt idx="867">
                  <c:v>20.94</c:v>
                </c:pt>
                <c:pt idx="868">
                  <c:v>20.34</c:v>
                </c:pt>
                <c:pt idx="869">
                  <c:v>20.77</c:v>
                </c:pt>
                <c:pt idx="870">
                  <c:v>21.03</c:v>
                </c:pt>
                <c:pt idx="871">
                  <c:v>21.05</c:v>
                </c:pt>
                <c:pt idx="872">
                  <c:v>18.48</c:v>
                </c:pt>
                <c:pt idx="873">
                  <c:v>19.3</c:v>
                </c:pt>
                <c:pt idx="874">
                  <c:v>18.170000000000002</c:v>
                </c:pt>
                <c:pt idx="875">
                  <c:v>18.690000000000001</c:v>
                </c:pt>
                <c:pt idx="876">
                  <c:v>19.11</c:v>
                </c:pt>
                <c:pt idx="877">
                  <c:v>19.86</c:v>
                </c:pt>
                <c:pt idx="878">
                  <c:v>19.98</c:v>
                </c:pt>
                <c:pt idx="879">
                  <c:v>20.58</c:v>
                </c:pt>
                <c:pt idx="880">
                  <c:v>20.309999999999999</c:v>
                </c:pt>
                <c:pt idx="881">
                  <c:v>20.55</c:v>
                </c:pt>
                <c:pt idx="882">
                  <c:v>21.65</c:v>
                </c:pt>
                <c:pt idx="883">
                  <c:v>22.56</c:v>
                </c:pt>
                <c:pt idx="884">
                  <c:v>23.05</c:v>
                </c:pt>
                <c:pt idx="885">
                  <c:v>23.28</c:v>
                </c:pt>
                <c:pt idx="886">
                  <c:v>23.87</c:v>
                </c:pt>
                <c:pt idx="887">
                  <c:v>23.65</c:v>
                </c:pt>
                <c:pt idx="888">
                  <c:v>24.17</c:v>
                </c:pt>
                <c:pt idx="889">
                  <c:v>23.49</c:v>
                </c:pt>
                <c:pt idx="890">
                  <c:v>24.32</c:v>
                </c:pt>
                <c:pt idx="891">
                  <c:v>24.72</c:v>
                </c:pt>
                <c:pt idx="892">
                  <c:v>25.24</c:v>
                </c:pt>
                <c:pt idx="893">
                  <c:v>25.78</c:v>
                </c:pt>
                <c:pt idx="894">
                  <c:v>25.9</c:v>
                </c:pt>
                <c:pt idx="895">
                  <c:v>25.57</c:v>
                </c:pt>
                <c:pt idx="896">
                  <c:v>26.21</c:v>
                </c:pt>
                <c:pt idx="897">
                  <c:v>26.32</c:v>
                </c:pt>
                <c:pt idx="898">
                  <c:v>25.96</c:v>
                </c:pt>
                <c:pt idx="899">
                  <c:v>26.43</c:v>
                </c:pt>
                <c:pt idx="900">
                  <c:v>26.99</c:v>
                </c:pt>
                <c:pt idx="901">
                  <c:v>27.88</c:v>
                </c:pt>
                <c:pt idx="902">
                  <c:v>28.55</c:v>
                </c:pt>
                <c:pt idx="903">
                  <c:v>28.9</c:v>
                </c:pt>
                <c:pt idx="904">
                  <c:v>28.03</c:v>
                </c:pt>
                <c:pt idx="905">
                  <c:v>27.73</c:v>
                </c:pt>
                <c:pt idx="906">
                  <c:v>28.19</c:v>
                </c:pt>
                <c:pt idx="907">
                  <c:v>27.8</c:v>
                </c:pt>
                <c:pt idx="908">
                  <c:v>27.92</c:v>
                </c:pt>
                <c:pt idx="909">
                  <c:v>28.18</c:v>
                </c:pt>
                <c:pt idx="910">
                  <c:v>27.94</c:v>
                </c:pt>
                <c:pt idx="911">
                  <c:v>26.49</c:v>
                </c:pt>
                <c:pt idx="912">
                  <c:v>26.99</c:v>
                </c:pt>
                <c:pt idx="913">
                  <c:v>26.25</c:v>
                </c:pt>
                <c:pt idx="914">
                  <c:v>26.56</c:v>
                </c:pt>
                <c:pt idx="915">
                  <c:v>26.06</c:v>
                </c:pt>
                <c:pt idx="916">
                  <c:v>26.66</c:v>
                </c:pt>
                <c:pt idx="917">
                  <c:v>27.18</c:v>
                </c:pt>
                <c:pt idx="918">
                  <c:v>26.28</c:v>
                </c:pt>
                <c:pt idx="919">
                  <c:v>24.2</c:v>
                </c:pt>
                <c:pt idx="920">
                  <c:v>24.21</c:v>
                </c:pt>
                <c:pt idx="921">
                  <c:v>23.72</c:v>
                </c:pt>
                <c:pt idx="922">
                  <c:v>23.41</c:v>
                </c:pt>
                <c:pt idx="923">
                  <c:v>24.34</c:v>
                </c:pt>
                <c:pt idx="924">
                  <c:v>24.4</c:v>
                </c:pt>
                <c:pt idx="925">
                  <c:v>24.92</c:v>
                </c:pt>
                <c:pt idx="926">
                  <c:v>24.71</c:v>
                </c:pt>
                <c:pt idx="927">
                  <c:v>25.64</c:v>
                </c:pt>
                <c:pt idx="928">
                  <c:v>26.56</c:v>
                </c:pt>
                <c:pt idx="929">
                  <c:v>27.41</c:v>
                </c:pt>
                <c:pt idx="930">
                  <c:v>26.94</c:v>
                </c:pt>
                <c:pt idx="931">
                  <c:v>27.38</c:v>
                </c:pt>
                <c:pt idx="932">
                  <c:v>27.66</c:v>
                </c:pt>
                <c:pt idx="933">
                  <c:v>27.95</c:v>
                </c:pt>
                <c:pt idx="934">
                  <c:v>28.95</c:v>
                </c:pt>
                <c:pt idx="935">
                  <c:v>29.1</c:v>
                </c:pt>
                <c:pt idx="936">
                  <c:v>28.55</c:v>
                </c:pt>
                <c:pt idx="937">
                  <c:v>28.21</c:v>
                </c:pt>
                <c:pt idx="938">
                  <c:v>28.33</c:v>
                </c:pt>
                <c:pt idx="939">
                  <c:v>28.41</c:v>
                </c:pt>
                <c:pt idx="940">
                  <c:v>28.95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'Return-Pivot'!$C$3</c:f>
              <c:strCache>
                <c:ptCount val="1"/>
                <c:pt idx="0">
                  <c:v>Sum of RND-Rtn</c:v>
                </c:pt>
              </c:strCache>
            </c:strRef>
          </c:tx>
          <c:marker>
            <c:symbol val="none"/>
          </c:marker>
          <c:cat>
            <c:strRef>
              <c:f>'Return-Pivot'!$A$4:$A$946</c:f>
              <c:strCache>
                <c:ptCount val="942"/>
                <c:pt idx="0">
                  <c:v>31-Dec-09</c:v>
                </c:pt>
                <c:pt idx="1">
                  <c:v>4-Jan-10</c:v>
                </c:pt>
                <c:pt idx="2">
                  <c:v>5-Jan-10</c:v>
                </c:pt>
                <c:pt idx="3">
                  <c:v>6-Jan-10</c:v>
                </c:pt>
                <c:pt idx="4">
                  <c:v>7-Jan-10</c:v>
                </c:pt>
                <c:pt idx="5">
                  <c:v>8-Jan-10</c:v>
                </c:pt>
                <c:pt idx="6">
                  <c:v>11-Jan-10</c:v>
                </c:pt>
                <c:pt idx="7">
                  <c:v>12-Jan-10</c:v>
                </c:pt>
                <c:pt idx="8">
                  <c:v>13-Jan-10</c:v>
                </c:pt>
                <c:pt idx="9">
                  <c:v>14-Jan-10</c:v>
                </c:pt>
                <c:pt idx="10">
                  <c:v>15-Jan-10</c:v>
                </c:pt>
                <c:pt idx="11">
                  <c:v>19-Jan-10</c:v>
                </c:pt>
                <c:pt idx="12">
                  <c:v>20-Jan-10</c:v>
                </c:pt>
                <c:pt idx="13">
                  <c:v>21-Jan-10</c:v>
                </c:pt>
                <c:pt idx="14">
                  <c:v>22-Jan-10</c:v>
                </c:pt>
                <c:pt idx="15">
                  <c:v>25-Jan-10</c:v>
                </c:pt>
                <c:pt idx="16">
                  <c:v>26-Jan-10</c:v>
                </c:pt>
                <c:pt idx="17">
                  <c:v>27-Jan-10</c:v>
                </c:pt>
                <c:pt idx="18">
                  <c:v>28-Jan-10</c:v>
                </c:pt>
                <c:pt idx="19">
                  <c:v>29-Jan-10</c:v>
                </c:pt>
                <c:pt idx="20">
                  <c:v>1-Feb-10</c:v>
                </c:pt>
                <c:pt idx="21">
                  <c:v>2-Feb-10</c:v>
                </c:pt>
                <c:pt idx="22">
                  <c:v>3-Feb-10</c:v>
                </c:pt>
                <c:pt idx="23">
                  <c:v>4-Feb-10</c:v>
                </c:pt>
                <c:pt idx="24">
                  <c:v>5-Feb-10</c:v>
                </c:pt>
                <c:pt idx="25">
                  <c:v>8-Feb-10</c:v>
                </c:pt>
                <c:pt idx="26">
                  <c:v>9-Feb-10</c:v>
                </c:pt>
                <c:pt idx="27">
                  <c:v>10-Feb-10</c:v>
                </c:pt>
                <c:pt idx="28">
                  <c:v>11-Feb-10</c:v>
                </c:pt>
                <c:pt idx="29">
                  <c:v>12-Feb-10</c:v>
                </c:pt>
                <c:pt idx="30">
                  <c:v>16-Feb-10</c:v>
                </c:pt>
                <c:pt idx="31">
                  <c:v>17-Feb-10</c:v>
                </c:pt>
                <c:pt idx="32">
                  <c:v>18-Feb-10</c:v>
                </c:pt>
                <c:pt idx="33">
                  <c:v>19-Feb-10</c:v>
                </c:pt>
                <c:pt idx="34">
                  <c:v>22-Feb-10</c:v>
                </c:pt>
                <c:pt idx="35">
                  <c:v>23-Feb-10</c:v>
                </c:pt>
                <c:pt idx="36">
                  <c:v>24-Feb-10</c:v>
                </c:pt>
                <c:pt idx="37">
                  <c:v>25-Feb-10</c:v>
                </c:pt>
                <c:pt idx="38">
                  <c:v>26-Feb-10</c:v>
                </c:pt>
                <c:pt idx="39">
                  <c:v>1-Mar-10</c:v>
                </c:pt>
                <c:pt idx="40">
                  <c:v>2-Mar-10</c:v>
                </c:pt>
                <c:pt idx="41">
                  <c:v>3-Mar-10</c:v>
                </c:pt>
                <c:pt idx="42">
                  <c:v>4-Mar-10</c:v>
                </c:pt>
                <c:pt idx="43">
                  <c:v>5-Mar-10</c:v>
                </c:pt>
                <c:pt idx="44">
                  <c:v>8-Mar-10</c:v>
                </c:pt>
                <c:pt idx="45">
                  <c:v>9-Mar-10</c:v>
                </c:pt>
                <c:pt idx="46">
                  <c:v>10-Mar-10</c:v>
                </c:pt>
                <c:pt idx="47">
                  <c:v>11-Mar-10</c:v>
                </c:pt>
                <c:pt idx="48">
                  <c:v>12-Mar-10</c:v>
                </c:pt>
                <c:pt idx="49">
                  <c:v>15-Mar-10</c:v>
                </c:pt>
                <c:pt idx="50">
                  <c:v>16-Mar-10</c:v>
                </c:pt>
                <c:pt idx="51">
                  <c:v>17-Mar-10</c:v>
                </c:pt>
                <c:pt idx="52">
                  <c:v>18-Mar-10</c:v>
                </c:pt>
                <c:pt idx="53">
                  <c:v>19-Mar-10</c:v>
                </c:pt>
                <c:pt idx="54">
                  <c:v>22-Mar-10</c:v>
                </c:pt>
                <c:pt idx="55">
                  <c:v>23-Mar-10</c:v>
                </c:pt>
                <c:pt idx="56">
                  <c:v>24-Mar-10</c:v>
                </c:pt>
                <c:pt idx="57">
                  <c:v>25-Mar-10</c:v>
                </c:pt>
                <c:pt idx="58">
                  <c:v>26-Mar-10</c:v>
                </c:pt>
                <c:pt idx="59">
                  <c:v>29-Mar-10</c:v>
                </c:pt>
                <c:pt idx="60">
                  <c:v>30-Mar-10</c:v>
                </c:pt>
                <c:pt idx="61">
                  <c:v>31-Mar-10</c:v>
                </c:pt>
                <c:pt idx="62">
                  <c:v>1-Apr-10</c:v>
                </c:pt>
                <c:pt idx="63">
                  <c:v>5-Apr-10</c:v>
                </c:pt>
                <c:pt idx="64">
                  <c:v>6-Apr-10</c:v>
                </c:pt>
                <c:pt idx="65">
                  <c:v>7-Apr-10</c:v>
                </c:pt>
                <c:pt idx="66">
                  <c:v>8-Apr-10</c:v>
                </c:pt>
                <c:pt idx="67">
                  <c:v>9-Apr-10</c:v>
                </c:pt>
                <c:pt idx="68">
                  <c:v>12-Apr-10</c:v>
                </c:pt>
                <c:pt idx="69">
                  <c:v>13-Apr-10</c:v>
                </c:pt>
                <c:pt idx="70">
                  <c:v>14-Apr-10</c:v>
                </c:pt>
                <c:pt idx="71">
                  <c:v>15-Apr-10</c:v>
                </c:pt>
                <c:pt idx="72">
                  <c:v>16-Apr-10</c:v>
                </c:pt>
                <c:pt idx="73">
                  <c:v>19-Apr-10</c:v>
                </c:pt>
                <c:pt idx="74">
                  <c:v>20-Apr-10</c:v>
                </c:pt>
                <c:pt idx="75">
                  <c:v>21-Apr-10</c:v>
                </c:pt>
                <c:pt idx="76">
                  <c:v>22-Apr-10</c:v>
                </c:pt>
                <c:pt idx="77">
                  <c:v>23-Apr-10</c:v>
                </c:pt>
                <c:pt idx="78">
                  <c:v>26-Apr-10</c:v>
                </c:pt>
                <c:pt idx="79">
                  <c:v>27-Apr-10</c:v>
                </c:pt>
                <c:pt idx="80">
                  <c:v>28-Apr-10</c:v>
                </c:pt>
                <c:pt idx="81">
                  <c:v>29-Apr-10</c:v>
                </c:pt>
                <c:pt idx="82">
                  <c:v>30-Apr-10</c:v>
                </c:pt>
                <c:pt idx="83">
                  <c:v>3-May-10</c:v>
                </c:pt>
                <c:pt idx="84">
                  <c:v>4-May-10</c:v>
                </c:pt>
                <c:pt idx="85">
                  <c:v>5-May-10</c:v>
                </c:pt>
                <c:pt idx="86">
                  <c:v>6-May-10</c:v>
                </c:pt>
                <c:pt idx="87">
                  <c:v>7-May-10</c:v>
                </c:pt>
                <c:pt idx="88">
                  <c:v>10-May-10</c:v>
                </c:pt>
                <c:pt idx="89">
                  <c:v>11-May-10</c:v>
                </c:pt>
                <c:pt idx="90">
                  <c:v>12-May-10</c:v>
                </c:pt>
                <c:pt idx="91">
                  <c:v>13-May-10</c:v>
                </c:pt>
                <c:pt idx="92">
                  <c:v>14-May-10</c:v>
                </c:pt>
                <c:pt idx="93">
                  <c:v>17-May-10</c:v>
                </c:pt>
                <c:pt idx="94">
                  <c:v>18-May-10</c:v>
                </c:pt>
                <c:pt idx="95">
                  <c:v>19-May-10</c:v>
                </c:pt>
                <c:pt idx="96">
                  <c:v>20-May-10</c:v>
                </c:pt>
                <c:pt idx="97">
                  <c:v>21-May-10</c:v>
                </c:pt>
                <c:pt idx="98">
                  <c:v>24-May-10</c:v>
                </c:pt>
                <c:pt idx="99">
                  <c:v>25-May-10</c:v>
                </c:pt>
                <c:pt idx="100">
                  <c:v>26-May-10</c:v>
                </c:pt>
                <c:pt idx="101">
                  <c:v>27-May-10</c:v>
                </c:pt>
                <c:pt idx="102">
                  <c:v>28-May-10</c:v>
                </c:pt>
                <c:pt idx="103">
                  <c:v>1-Jun-10</c:v>
                </c:pt>
                <c:pt idx="104">
                  <c:v>2-Jun-10</c:v>
                </c:pt>
                <c:pt idx="105">
                  <c:v>3-Jun-10</c:v>
                </c:pt>
                <c:pt idx="106">
                  <c:v>4-Jun-10</c:v>
                </c:pt>
                <c:pt idx="107">
                  <c:v>7-Jun-10</c:v>
                </c:pt>
                <c:pt idx="108">
                  <c:v>8-Jun-10</c:v>
                </c:pt>
                <c:pt idx="109">
                  <c:v>9-Jun-10</c:v>
                </c:pt>
                <c:pt idx="110">
                  <c:v>10-Jun-10</c:v>
                </c:pt>
                <c:pt idx="111">
                  <c:v>11-Jun-10</c:v>
                </c:pt>
                <c:pt idx="112">
                  <c:v>14-Jun-10</c:v>
                </c:pt>
                <c:pt idx="113">
                  <c:v>15-Jun-10</c:v>
                </c:pt>
                <c:pt idx="114">
                  <c:v>16-Jun-10</c:v>
                </c:pt>
                <c:pt idx="115">
                  <c:v>17-Jun-10</c:v>
                </c:pt>
                <c:pt idx="116">
                  <c:v>18-Jun-10</c:v>
                </c:pt>
                <c:pt idx="117">
                  <c:v>21-Jun-10</c:v>
                </c:pt>
                <c:pt idx="118">
                  <c:v>22-Jun-10</c:v>
                </c:pt>
                <c:pt idx="119">
                  <c:v>23-Jun-10</c:v>
                </c:pt>
                <c:pt idx="120">
                  <c:v>24-Jun-10</c:v>
                </c:pt>
                <c:pt idx="121">
                  <c:v>25-Jun-10</c:v>
                </c:pt>
                <c:pt idx="122">
                  <c:v>28-Jun-10</c:v>
                </c:pt>
                <c:pt idx="123">
                  <c:v>29-Jun-10</c:v>
                </c:pt>
                <c:pt idx="124">
                  <c:v>30-Jun-10</c:v>
                </c:pt>
                <c:pt idx="125">
                  <c:v>1-Jul-10</c:v>
                </c:pt>
                <c:pt idx="126">
                  <c:v>2-Jul-10</c:v>
                </c:pt>
                <c:pt idx="127">
                  <c:v>6-Jul-10</c:v>
                </c:pt>
                <c:pt idx="128">
                  <c:v>7-Jul-10</c:v>
                </c:pt>
                <c:pt idx="129">
                  <c:v>8-Jul-10</c:v>
                </c:pt>
                <c:pt idx="130">
                  <c:v>9-Jul-10</c:v>
                </c:pt>
                <c:pt idx="131">
                  <c:v>12-Jul-10</c:v>
                </c:pt>
                <c:pt idx="132">
                  <c:v>13-Jul-10</c:v>
                </c:pt>
                <c:pt idx="133">
                  <c:v>14-Jul-10</c:v>
                </c:pt>
                <c:pt idx="134">
                  <c:v>15-Jul-10</c:v>
                </c:pt>
                <c:pt idx="135">
                  <c:v>16-Jul-10</c:v>
                </c:pt>
                <c:pt idx="136">
                  <c:v>19-Jul-10</c:v>
                </c:pt>
                <c:pt idx="137">
                  <c:v>20-Jul-10</c:v>
                </c:pt>
                <c:pt idx="138">
                  <c:v>21-Jul-10</c:v>
                </c:pt>
                <c:pt idx="139">
                  <c:v>22-Jul-10</c:v>
                </c:pt>
                <c:pt idx="140">
                  <c:v>23-Jul-10</c:v>
                </c:pt>
                <c:pt idx="141">
                  <c:v>26-Jul-10</c:v>
                </c:pt>
                <c:pt idx="142">
                  <c:v>27-Jul-10</c:v>
                </c:pt>
                <c:pt idx="143">
                  <c:v>28-Jul-10</c:v>
                </c:pt>
                <c:pt idx="144">
                  <c:v>29-Jul-10</c:v>
                </c:pt>
                <c:pt idx="145">
                  <c:v>30-Jul-10</c:v>
                </c:pt>
                <c:pt idx="146">
                  <c:v>2-Aug-10</c:v>
                </c:pt>
                <c:pt idx="147">
                  <c:v>3-Aug-10</c:v>
                </c:pt>
                <c:pt idx="148">
                  <c:v>4-Aug-10</c:v>
                </c:pt>
                <c:pt idx="149">
                  <c:v>5-Aug-10</c:v>
                </c:pt>
                <c:pt idx="150">
                  <c:v>6-Aug-10</c:v>
                </c:pt>
                <c:pt idx="151">
                  <c:v>9-Aug-10</c:v>
                </c:pt>
                <c:pt idx="152">
                  <c:v>10-Aug-10</c:v>
                </c:pt>
                <c:pt idx="153">
                  <c:v>11-Aug-10</c:v>
                </c:pt>
                <c:pt idx="154">
                  <c:v>12-Aug-10</c:v>
                </c:pt>
                <c:pt idx="155">
                  <c:v>13-Aug-10</c:v>
                </c:pt>
                <c:pt idx="156">
                  <c:v>16-Aug-10</c:v>
                </c:pt>
                <c:pt idx="157">
                  <c:v>17-Aug-10</c:v>
                </c:pt>
                <c:pt idx="158">
                  <c:v>18-Aug-10</c:v>
                </c:pt>
                <c:pt idx="159">
                  <c:v>19-Aug-10</c:v>
                </c:pt>
                <c:pt idx="160">
                  <c:v>20-Aug-10</c:v>
                </c:pt>
                <c:pt idx="161">
                  <c:v>23-Aug-10</c:v>
                </c:pt>
                <c:pt idx="162">
                  <c:v>24-Aug-10</c:v>
                </c:pt>
                <c:pt idx="163">
                  <c:v>25-Aug-10</c:v>
                </c:pt>
                <c:pt idx="164">
                  <c:v>26-Aug-10</c:v>
                </c:pt>
                <c:pt idx="165">
                  <c:v>27-Aug-10</c:v>
                </c:pt>
                <c:pt idx="166">
                  <c:v>30-Aug-10</c:v>
                </c:pt>
                <c:pt idx="167">
                  <c:v>31-Aug-10</c:v>
                </c:pt>
                <c:pt idx="168">
                  <c:v>1-Sep-10</c:v>
                </c:pt>
                <c:pt idx="169">
                  <c:v>2-Sep-10</c:v>
                </c:pt>
                <c:pt idx="170">
                  <c:v>3-Sep-10</c:v>
                </c:pt>
                <c:pt idx="171">
                  <c:v>7-Sep-10</c:v>
                </c:pt>
                <c:pt idx="172">
                  <c:v>8-Sep-10</c:v>
                </c:pt>
                <c:pt idx="173">
                  <c:v>9-Sep-10</c:v>
                </c:pt>
                <c:pt idx="174">
                  <c:v>10-Sep-10</c:v>
                </c:pt>
                <c:pt idx="175">
                  <c:v>13-Sep-10</c:v>
                </c:pt>
                <c:pt idx="176">
                  <c:v>14-Sep-10</c:v>
                </c:pt>
                <c:pt idx="177">
                  <c:v>15-Sep-10</c:v>
                </c:pt>
                <c:pt idx="178">
                  <c:v>16-Sep-10</c:v>
                </c:pt>
                <c:pt idx="179">
                  <c:v>17-Sep-10</c:v>
                </c:pt>
                <c:pt idx="180">
                  <c:v>20-Sep-10</c:v>
                </c:pt>
                <c:pt idx="181">
                  <c:v>21-Sep-10</c:v>
                </c:pt>
                <c:pt idx="182">
                  <c:v>22-Sep-10</c:v>
                </c:pt>
                <c:pt idx="183">
                  <c:v>23-Sep-10</c:v>
                </c:pt>
                <c:pt idx="184">
                  <c:v>24-Sep-10</c:v>
                </c:pt>
                <c:pt idx="185">
                  <c:v>27-Sep-10</c:v>
                </c:pt>
                <c:pt idx="186">
                  <c:v>28-Sep-10</c:v>
                </c:pt>
                <c:pt idx="187">
                  <c:v>29-Sep-10</c:v>
                </c:pt>
                <c:pt idx="188">
                  <c:v>30-Sep-10</c:v>
                </c:pt>
                <c:pt idx="189">
                  <c:v>1-Oct-10</c:v>
                </c:pt>
                <c:pt idx="190">
                  <c:v>4-Oct-10</c:v>
                </c:pt>
                <c:pt idx="191">
                  <c:v>5-Oct-10</c:v>
                </c:pt>
                <c:pt idx="192">
                  <c:v>6-Oct-10</c:v>
                </c:pt>
                <c:pt idx="193">
                  <c:v>7-Oct-10</c:v>
                </c:pt>
                <c:pt idx="194">
                  <c:v>8-Oct-10</c:v>
                </c:pt>
                <c:pt idx="195">
                  <c:v>11-Oct-10</c:v>
                </c:pt>
                <c:pt idx="196">
                  <c:v>12-Oct-10</c:v>
                </c:pt>
                <c:pt idx="197">
                  <c:v>13-Oct-10</c:v>
                </c:pt>
                <c:pt idx="198">
                  <c:v>14-Oct-10</c:v>
                </c:pt>
                <c:pt idx="199">
                  <c:v>15-Oct-10</c:v>
                </c:pt>
                <c:pt idx="200">
                  <c:v>18-Oct-10</c:v>
                </c:pt>
                <c:pt idx="201">
                  <c:v>19-Oct-10</c:v>
                </c:pt>
                <c:pt idx="202">
                  <c:v>20-Oct-10</c:v>
                </c:pt>
                <c:pt idx="203">
                  <c:v>21-Oct-10</c:v>
                </c:pt>
                <c:pt idx="204">
                  <c:v>22-Oct-10</c:v>
                </c:pt>
                <c:pt idx="205">
                  <c:v>25-Oct-10</c:v>
                </c:pt>
                <c:pt idx="206">
                  <c:v>26-Oct-10</c:v>
                </c:pt>
                <c:pt idx="207">
                  <c:v>27-Oct-10</c:v>
                </c:pt>
                <c:pt idx="208">
                  <c:v>28-Oct-10</c:v>
                </c:pt>
                <c:pt idx="209">
                  <c:v>29-Oct-10</c:v>
                </c:pt>
                <c:pt idx="210">
                  <c:v>1-Nov-10</c:v>
                </c:pt>
                <c:pt idx="211">
                  <c:v>2-Nov-10</c:v>
                </c:pt>
                <c:pt idx="212">
                  <c:v>3-Nov-10</c:v>
                </c:pt>
                <c:pt idx="213">
                  <c:v>4-Nov-10</c:v>
                </c:pt>
                <c:pt idx="214">
                  <c:v>5-Nov-10</c:v>
                </c:pt>
                <c:pt idx="215">
                  <c:v>8-Nov-10</c:v>
                </c:pt>
                <c:pt idx="216">
                  <c:v>9-Nov-10</c:v>
                </c:pt>
                <c:pt idx="217">
                  <c:v>10-Nov-10</c:v>
                </c:pt>
                <c:pt idx="218">
                  <c:v>11-Nov-10</c:v>
                </c:pt>
                <c:pt idx="219">
                  <c:v>12-Nov-10</c:v>
                </c:pt>
                <c:pt idx="220">
                  <c:v>15-Nov-10</c:v>
                </c:pt>
                <c:pt idx="221">
                  <c:v>16-Nov-10</c:v>
                </c:pt>
                <c:pt idx="222">
                  <c:v>17-Nov-10</c:v>
                </c:pt>
                <c:pt idx="223">
                  <c:v>18-Nov-10</c:v>
                </c:pt>
                <c:pt idx="224">
                  <c:v>19-Nov-10</c:v>
                </c:pt>
                <c:pt idx="225">
                  <c:v>22-Nov-10</c:v>
                </c:pt>
                <c:pt idx="226">
                  <c:v>23-Nov-10</c:v>
                </c:pt>
                <c:pt idx="227">
                  <c:v>24-Nov-10</c:v>
                </c:pt>
                <c:pt idx="228">
                  <c:v>26-Nov-10</c:v>
                </c:pt>
                <c:pt idx="229">
                  <c:v>29-Nov-10</c:v>
                </c:pt>
                <c:pt idx="230">
                  <c:v>30-Nov-10</c:v>
                </c:pt>
                <c:pt idx="231">
                  <c:v>1-Dec-10</c:v>
                </c:pt>
                <c:pt idx="232">
                  <c:v>2-Dec-10</c:v>
                </c:pt>
                <c:pt idx="233">
                  <c:v>3-Dec-10</c:v>
                </c:pt>
                <c:pt idx="234">
                  <c:v>6-Dec-10</c:v>
                </c:pt>
                <c:pt idx="235">
                  <c:v>7-Dec-10</c:v>
                </c:pt>
                <c:pt idx="236">
                  <c:v>8-Dec-10</c:v>
                </c:pt>
                <c:pt idx="237">
                  <c:v>9-Dec-10</c:v>
                </c:pt>
                <c:pt idx="238">
                  <c:v>10-Dec-10</c:v>
                </c:pt>
                <c:pt idx="239">
                  <c:v>13-Dec-10</c:v>
                </c:pt>
                <c:pt idx="240">
                  <c:v>14-Dec-10</c:v>
                </c:pt>
                <c:pt idx="241">
                  <c:v>15-Dec-10</c:v>
                </c:pt>
                <c:pt idx="242">
                  <c:v>16-Dec-10</c:v>
                </c:pt>
                <c:pt idx="243">
                  <c:v>17-Dec-10</c:v>
                </c:pt>
                <c:pt idx="244">
                  <c:v>20-Dec-10</c:v>
                </c:pt>
                <c:pt idx="245">
                  <c:v>21-Dec-10</c:v>
                </c:pt>
                <c:pt idx="246">
                  <c:v>22-Dec-10</c:v>
                </c:pt>
                <c:pt idx="247">
                  <c:v>23-Dec-10</c:v>
                </c:pt>
                <c:pt idx="248">
                  <c:v>27-Dec-10</c:v>
                </c:pt>
                <c:pt idx="249">
                  <c:v>28-Dec-10</c:v>
                </c:pt>
                <c:pt idx="250">
                  <c:v>29-Dec-10</c:v>
                </c:pt>
                <c:pt idx="251">
                  <c:v>30-Dec-10</c:v>
                </c:pt>
                <c:pt idx="252">
                  <c:v>31-Dec-10</c:v>
                </c:pt>
                <c:pt idx="253">
                  <c:v>3-Jan-11</c:v>
                </c:pt>
                <c:pt idx="254">
                  <c:v>4-Jan-11</c:v>
                </c:pt>
                <c:pt idx="255">
                  <c:v>5-Jan-11</c:v>
                </c:pt>
                <c:pt idx="256">
                  <c:v>6-Jan-11</c:v>
                </c:pt>
                <c:pt idx="257">
                  <c:v>7-Jan-11</c:v>
                </c:pt>
                <c:pt idx="258">
                  <c:v>10-Jan-11</c:v>
                </c:pt>
                <c:pt idx="259">
                  <c:v>11-Jan-11</c:v>
                </c:pt>
                <c:pt idx="260">
                  <c:v>12-Jan-11</c:v>
                </c:pt>
                <c:pt idx="261">
                  <c:v>13-Jan-11</c:v>
                </c:pt>
                <c:pt idx="262">
                  <c:v>14-Jan-11</c:v>
                </c:pt>
                <c:pt idx="263">
                  <c:v>18-Jan-11</c:v>
                </c:pt>
                <c:pt idx="264">
                  <c:v>19-Jan-11</c:v>
                </c:pt>
                <c:pt idx="265">
                  <c:v>20-Jan-11</c:v>
                </c:pt>
                <c:pt idx="266">
                  <c:v>21-Jan-11</c:v>
                </c:pt>
                <c:pt idx="267">
                  <c:v>24-Jan-11</c:v>
                </c:pt>
                <c:pt idx="268">
                  <c:v>25-Jan-11</c:v>
                </c:pt>
                <c:pt idx="269">
                  <c:v>26-Jan-11</c:v>
                </c:pt>
                <c:pt idx="270">
                  <c:v>27-Jan-11</c:v>
                </c:pt>
                <c:pt idx="271">
                  <c:v>28-Jan-11</c:v>
                </c:pt>
                <c:pt idx="272">
                  <c:v>31-Jan-11</c:v>
                </c:pt>
                <c:pt idx="273">
                  <c:v>1-Feb-11</c:v>
                </c:pt>
                <c:pt idx="274">
                  <c:v>2-Feb-11</c:v>
                </c:pt>
                <c:pt idx="275">
                  <c:v>3-Feb-11</c:v>
                </c:pt>
                <c:pt idx="276">
                  <c:v>4-Feb-11</c:v>
                </c:pt>
                <c:pt idx="277">
                  <c:v>7-Feb-11</c:v>
                </c:pt>
                <c:pt idx="278">
                  <c:v>8-Feb-11</c:v>
                </c:pt>
                <c:pt idx="279">
                  <c:v>9-Feb-11</c:v>
                </c:pt>
                <c:pt idx="280">
                  <c:v>10-Feb-11</c:v>
                </c:pt>
                <c:pt idx="281">
                  <c:v>11-Feb-11</c:v>
                </c:pt>
                <c:pt idx="282">
                  <c:v>14-Feb-11</c:v>
                </c:pt>
                <c:pt idx="283">
                  <c:v>15-Feb-11</c:v>
                </c:pt>
                <c:pt idx="284">
                  <c:v>16-Feb-11</c:v>
                </c:pt>
                <c:pt idx="285">
                  <c:v>17-Feb-11</c:v>
                </c:pt>
                <c:pt idx="286">
                  <c:v>18-Feb-11</c:v>
                </c:pt>
                <c:pt idx="287">
                  <c:v>22-Feb-11</c:v>
                </c:pt>
                <c:pt idx="288">
                  <c:v>23-Feb-11</c:v>
                </c:pt>
                <c:pt idx="289">
                  <c:v>24-Feb-11</c:v>
                </c:pt>
                <c:pt idx="290">
                  <c:v>25-Feb-11</c:v>
                </c:pt>
                <c:pt idx="291">
                  <c:v>28-Feb-11</c:v>
                </c:pt>
                <c:pt idx="292">
                  <c:v>1-Mar-11</c:v>
                </c:pt>
                <c:pt idx="293">
                  <c:v>2-Mar-11</c:v>
                </c:pt>
                <c:pt idx="294">
                  <c:v>3-Mar-11</c:v>
                </c:pt>
                <c:pt idx="295">
                  <c:v>4-Mar-11</c:v>
                </c:pt>
                <c:pt idx="296">
                  <c:v>7-Mar-11</c:v>
                </c:pt>
                <c:pt idx="297">
                  <c:v>8-Mar-11</c:v>
                </c:pt>
                <c:pt idx="298">
                  <c:v>9-Mar-11</c:v>
                </c:pt>
                <c:pt idx="299">
                  <c:v>10-Mar-11</c:v>
                </c:pt>
                <c:pt idx="300">
                  <c:v>11-Mar-11</c:v>
                </c:pt>
                <c:pt idx="301">
                  <c:v>14-Mar-11</c:v>
                </c:pt>
                <c:pt idx="302">
                  <c:v>15-Mar-11</c:v>
                </c:pt>
                <c:pt idx="303">
                  <c:v>16-Mar-11</c:v>
                </c:pt>
                <c:pt idx="304">
                  <c:v>17-Mar-11</c:v>
                </c:pt>
                <c:pt idx="305">
                  <c:v>18-Mar-11</c:v>
                </c:pt>
                <c:pt idx="306">
                  <c:v>21-Mar-11</c:v>
                </c:pt>
                <c:pt idx="307">
                  <c:v>22-Mar-11</c:v>
                </c:pt>
                <c:pt idx="308">
                  <c:v>23-Mar-11</c:v>
                </c:pt>
                <c:pt idx="309">
                  <c:v>24-Mar-11</c:v>
                </c:pt>
                <c:pt idx="310">
                  <c:v>25-Mar-11</c:v>
                </c:pt>
                <c:pt idx="311">
                  <c:v>28-Mar-11</c:v>
                </c:pt>
                <c:pt idx="312">
                  <c:v>29-Mar-11</c:v>
                </c:pt>
                <c:pt idx="313">
                  <c:v>30-Mar-11</c:v>
                </c:pt>
                <c:pt idx="314">
                  <c:v>31-Mar-11</c:v>
                </c:pt>
                <c:pt idx="315">
                  <c:v>1-Apr-11</c:v>
                </c:pt>
                <c:pt idx="316">
                  <c:v>4-Apr-11</c:v>
                </c:pt>
                <c:pt idx="317">
                  <c:v>5-Apr-11</c:v>
                </c:pt>
                <c:pt idx="318">
                  <c:v>6-Apr-11</c:v>
                </c:pt>
                <c:pt idx="319">
                  <c:v>7-Apr-11</c:v>
                </c:pt>
                <c:pt idx="320">
                  <c:v>8-Apr-11</c:v>
                </c:pt>
                <c:pt idx="321">
                  <c:v>11-Apr-11</c:v>
                </c:pt>
                <c:pt idx="322">
                  <c:v>12-Apr-11</c:v>
                </c:pt>
                <c:pt idx="323">
                  <c:v>13-Apr-11</c:v>
                </c:pt>
                <c:pt idx="324">
                  <c:v>14-Apr-11</c:v>
                </c:pt>
                <c:pt idx="325">
                  <c:v>15-Apr-11</c:v>
                </c:pt>
                <c:pt idx="326">
                  <c:v>18-Apr-11</c:v>
                </c:pt>
                <c:pt idx="327">
                  <c:v>19-Apr-11</c:v>
                </c:pt>
                <c:pt idx="328">
                  <c:v>20-Apr-11</c:v>
                </c:pt>
                <c:pt idx="329">
                  <c:v>21-Apr-11</c:v>
                </c:pt>
                <c:pt idx="330">
                  <c:v>25-Apr-11</c:v>
                </c:pt>
                <c:pt idx="331">
                  <c:v>26-Apr-11</c:v>
                </c:pt>
                <c:pt idx="332">
                  <c:v>27-Apr-11</c:v>
                </c:pt>
                <c:pt idx="333">
                  <c:v>28-Apr-11</c:v>
                </c:pt>
                <c:pt idx="334">
                  <c:v>29-Apr-11</c:v>
                </c:pt>
                <c:pt idx="335">
                  <c:v>2-May-11</c:v>
                </c:pt>
                <c:pt idx="336">
                  <c:v>3-May-11</c:v>
                </c:pt>
                <c:pt idx="337">
                  <c:v>4-May-11</c:v>
                </c:pt>
                <c:pt idx="338">
                  <c:v>5-May-11</c:v>
                </c:pt>
                <c:pt idx="339">
                  <c:v>6-May-11</c:v>
                </c:pt>
                <c:pt idx="340">
                  <c:v>9-May-11</c:v>
                </c:pt>
                <c:pt idx="341">
                  <c:v>10-May-11</c:v>
                </c:pt>
                <c:pt idx="342">
                  <c:v>11-May-11</c:v>
                </c:pt>
                <c:pt idx="343">
                  <c:v>12-May-11</c:v>
                </c:pt>
                <c:pt idx="344">
                  <c:v>13-May-11</c:v>
                </c:pt>
                <c:pt idx="345">
                  <c:v>16-May-11</c:v>
                </c:pt>
                <c:pt idx="346">
                  <c:v>17-May-11</c:v>
                </c:pt>
                <c:pt idx="347">
                  <c:v>18-May-11</c:v>
                </c:pt>
                <c:pt idx="348">
                  <c:v>19-May-11</c:v>
                </c:pt>
                <c:pt idx="349">
                  <c:v>20-May-11</c:v>
                </c:pt>
                <c:pt idx="350">
                  <c:v>23-May-11</c:v>
                </c:pt>
                <c:pt idx="351">
                  <c:v>24-May-11</c:v>
                </c:pt>
                <c:pt idx="352">
                  <c:v>25-May-11</c:v>
                </c:pt>
                <c:pt idx="353">
                  <c:v>26-May-11</c:v>
                </c:pt>
                <c:pt idx="354">
                  <c:v>27-May-11</c:v>
                </c:pt>
                <c:pt idx="355">
                  <c:v>31-May-11</c:v>
                </c:pt>
                <c:pt idx="356">
                  <c:v>1-Jun-11</c:v>
                </c:pt>
                <c:pt idx="357">
                  <c:v>2-Jun-11</c:v>
                </c:pt>
                <c:pt idx="358">
                  <c:v>3-Jun-11</c:v>
                </c:pt>
                <c:pt idx="359">
                  <c:v>6-Jun-11</c:v>
                </c:pt>
                <c:pt idx="360">
                  <c:v>7-Jun-11</c:v>
                </c:pt>
                <c:pt idx="361">
                  <c:v>8-Jun-11</c:v>
                </c:pt>
                <c:pt idx="362">
                  <c:v>9-Jun-11</c:v>
                </c:pt>
                <c:pt idx="363">
                  <c:v>10-Jun-11</c:v>
                </c:pt>
                <c:pt idx="364">
                  <c:v>13-Jun-11</c:v>
                </c:pt>
                <c:pt idx="365">
                  <c:v>14-Jun-11</c:v>
                </c:pt>
                <c:pt idx="366">
                  <c:v>15-Jun-11</c:v>
                </c:pt>
                <c:pt idx="367">
                  <c:v>16-Jun-11</c:v>
                </c:pt>
                <c:pt idx="368">
                  <c:v>17-Jun-11</c:v>
                </c:pt>
                <c:pt idx="369">
                  <c:v>20-Jun-11</c:v>
                </c:pt>
                <c:pt idx="370">
                  <c:v>21-Jun-11</c:v>
                </c:pt>
                <c:pt idx="371">
                  <c:v>22-Jun-11</c:v>
                </c:pt>
                <c:pt idx="372">
                  <c:v>23-Jun-11</c:v>
                </c:pt>
                <c:pt idx="373">
                  <c:v>24-Jun-11</c:v>
                </c:pt>
                <c:pt idx="374">
                  <c:v>27-Jun-11</c:v>
                </c:pt>
                <c:pt idx="375">
                  <c:v>28-Jun-11</c:v>
                </c:pt>
                <c:pt idx="376">
                  <c:v>29-Jun-11</c:v>
                </c:pt>
                <c:pt idx="377">
                  <c:v>30-Jun-11</c:v>
                </c:pt>
                <c:pt idx="378">
                  <c:v>1-Jul-11</c:v>
                </c:pt>
                <c:pt idx="379">
                  <c:v>5-Jul-11</c:v>
                </c:pt>
                <c:pt idx="380">
                  <c:v>6-Jul-11</c:v>
                </c:pt>
                <c:pt idx="381">
                  <c:v>7-Jul-11</c:v>
                </c:pt>
                <c:pt idx="382">
                  <c:v>8-Jul-11</c:v>
                </c:pt>
                <c:pt idx="383">
                  <c:v>11-Jul-11</c:v>
                </c:pt>
                <c:pt idx="384">
                  <c:v>12-Jul-11</c:v>
                </c:pt>
                <c:pt idx="385">
                  <c:v>13-Jul-11</c:v>
                </c:pt>
                <c:pt idx="386">
                  <c:v>14-Jul-11</c:v>
                </c:pt>
                <c:pt idx="387">
                  <c:v>15-Jul-11</c:v>
                </c:pt>
                <c:pt idx="388">
                  <c:v>18-Jul-11</c:v>
                </c:pt>
                <c:pt idx="389">
                  <c:v>19-Jul-11</c:v>
                </c:pt>
                <c:pt idx="390">
                  <c:v>20-Jul-11</c:v>
                </c:pt>
                <c:pt idx="391">
                  <c:v>21-Jul-11</c:v>
                </c:pt>
                <c:pt idx="392">
                  <c:v>22-Jul-11</c:v>
                </c:pt>
                <c:pt idx="393">
                  <c:v>25-Jul-11</c:v>
                </c:pt>
                <c:pt idx="394">
                  <c:v>26-Jul-11</c:v>
                </c:pt>
                <c:pt idx="395">
                  <c:v>27-Jul-11</c:v>
                </c:pt>
                <c:pt idx="396">
                  <c:v>28-Jul-11</c:v>
                </c:pt>
                <c:pt idx="397">
                  <c:v>29-Jul-11</c:v>
                </c:pt>
                <c:pt idx="398">
                  <c:v>1-Aug-11</c:v>
                </c:pt>
                <c:pt idx="399">
                  <c:v>2-Aug-11</c:v>
                </c:pt>
                <c:pt idx="400">
                  <c:v>3-Aug-11</c:v>
                </c:pt>
                <c:pt idx="401">
                  <c:v>4-Aug-11</c:v>
                </c:pt>
                <c:pt idx="402">
                  <c:v>5-Aug-11</c:v>
                </c:pt>
                <c:pt idx="403">
                  <c:v>8-Aug-11</c:v>
                </c:pt>
                <c:pt idx="404">
                  <c:v>9-Aug-11</c:v>
                </c:pt>
                <c:pt idx="405">
                  <c:v>10-Aug-11</c:v>
                </c:pt>
                <c:pt idx="406">
                  <c:v>11-Aug-11</c:v>
                </c:pt>
                <c:pt idx="407">
                  <c:v>12-Aug-11</c:v>
                </c:pt>
                <c:pt idx="408">
                  <c:v>15-Aug-11</c:v>
                </c:pt>
                <c:pt idx="409">
                  <c:v>16-Aug-11</c:v>
                </c:pt>
                <c:pt idx="410">
                  <c:v>17-Aug-11</c:v>
                </c:pt>
                <c:pt idx="411">
                  <c:v>18-Aug-11</c:v>
                </c:pt>
                <c:pt idx="412">
                  <c:v>19-Aug-11</c:v>
                </c:pt>
                <c:pt idx="413">
                  <c:v>22-Aug-11</c:v>
                </c:pt>
                <c:pt idx="414">
                  <c:v>23-Aug-11</c:v>
                </c:pt>
                <c:pt idx="415">
                  <c:v>24-Aug-11</c:v>
                </c:pt>
                <c:pt idx="416">
                  <c:v>25-Aug-11</c:v>
                </c:pt>
                <c:pt idx="417">
                  <c:v>26-Aug-11</c:v>
                </c:pt>
                <c:pt idx="418">
                  <c:v>29-Aug-11</c:v>
                </c:pt>
                <c:pt idx="419">
                  <c:v>30-Aug-11</c:v>
                </c:pt>
                <c:pt idx="420">
                  <c:v>31-Aug-11</c:v>
                </c:pt>
                <c:pt idx="421">
                  <c:v>1-Sep-11</c:v>
                </c:pt>
                <c:pt idx="422">
                  <c:v>2-Sep-11</c:v>
                </c:pt>
                <c:pt idx="423">
                  <c:v>6-Sep-11</c:v>
                </c:pt>
                <c:pt idx="424">
                  <c:v>7-Sep-11</c:v>
                </c:pt>
                <c:pt idx="425">
                  <c:v>8-Sep-11</c:v>
                </c:pt>
                <c:pt idx="426">
                  <c:v>9-Sep-11</c:v>
                </c:pt>
                <c:pt idx="427">
                  <c:v>12-Sep-11</c:v>
                </c:pt>
                <c:pt idx="428">
                  <c:v>13-Sep-11</c:v>
                </c:pt>
                <c:pt idx="429">
                  <c:v>14-Sep-11</c:v>
                </c:pt>
                <c:pt idx="430">
                  <c:v>15-Sep-11</c:v>
                </c:pt>
                <c:pt idx="431">
                  <c:v>16-Sep-11</c:v>
                </c:pt>
                <c:pt idx="432">
                  <c:v>19-Sep-11</c:v>
                </c:pt>
                <c:pt idx="433">
                  <c:v>20-Sep-11</c:v>
                </c:pt>
                <c:pt idx="434">
                  <c:v>21-Sep-11</c:v>
                </c:pt>
                <c:pt idx="435">
                  <c:v>22-Sep-11</c:v>
                </c:pt>
                <c:pt idx="436">
                  <c:v>23-Sep-11</c:v>
                </c:pt>
                <c:pt idx="437">
                  <c:v>26-Sep-11</c:v>
                </c:pt>
                <c:pt idx="438">
                  <c:v>27-Sep-11</c:v>
                </c:pt>
                <c:pt idx="439">
                  <c:v>28-Sep-11</c:v>
                </c:pt>
                <c:pt idx="440">
                  <c:v>29-Sep-11</c:v>
                </c:pt>
                <c:pt idx="441">
                  <c:v>30-Sep-11</c:v>
                </c:pt>
                <c:pt idx="442">
                  <c:v>3-Oct-11</c:v>
                </c:pt>
                <c:pt idx="443">
                  <c:v>4-Oct-11</c:v>
                </c:pt>
                <c:pt idx="444">
                  <c:v>5-Oct-11</c:v>
                </c:pt>
                <c:pt idx="445">
                  <c:v>6-Oct-11</c:v>
                </c:pt>
                <c:pt idx="446">
                  <c:v>7-Oct-11</c:v>
                </c:pt>
                <c:pt idx="447">
                  <c:v>10-Oct-11</c:v>
                </c:pt>
                <c:pt idx="448">
                  <c:v>11-Oct-11</c:v>
                </c:pt>
                <c:pt idx="449">
                  <c:v>12-Oct-11</c:v>
                </c:pt>
                <c:pt idx="450">
                  <c:v>13-Oct-11</c:v>
                </c:pt>
                <c:pt idx="451">
                  <c:v>14-Oct-11</c:v>
                </c:pt>
                <c:pt idx="452">
                  <c:v>17-Oct-11</c:v>
                </c:pt>
                <c:pt idx="453">
                  <c:v>18-Oct-11</c:v>
                </c:pt>
                <c:pt idx="454">
                  <c:v>19-Oct-11</c:v>
                </c:pt>
                <c:pt idx="455">
                  <c:v>20-Oct-11</c:v>
                </c:pt>
                <c:pt idx="456">
                  <c:v>21-Oct-11</c:v>
                </c:pt>
                <c:pt idx="457">
                  <c:v>24-Oct-11</c:v>
                </c:pt>
                <c:pt idx="458">
                  <c:v>25-Oct-11</c:v>
                </c:pt>
                <c:pt idx="459">
                  <c:v>26-Oct-11</c:v>
                </c:pt>
                <c:pt idx="460">
                  <c:v>27-Oct-11</c:v>
                </c:pt>
                <c:pt idx="461">
                  <c:v>28-Oct-11</c:v>
                </c:pt>
                <c:pt idx="462">
                  <c:v>31-Oct-11</c:v>
                </c:pt>
                <c:pt idx="463">
                  <c:v>1-Nov-11</c:v>
                </c:pt>
                <c:pt idx="464">
                  <c:v>2-Nov-11</c:v>
                </c:pt>
                <c:pt idx="465">
                  <c:v>3-Nov-11</c:v>
                </c:pt>
                <c:pt idx="466">
                  <c:v>4-Nov-11</c:v>
                </c:pt>
                <c:pt idx="467">
                  <c:v>7-Nov-11</c:v>
                </c:pt>
                <c:pt idx="468">
                  <c:v>8-Nov-11</c:v>
                </c:pt>
                <c:pt idx="469">
                  <c:v>9-Nov-11</c:v>
                </c:pt>
                <c:pt idx="470">
                  <c:v>10-Nov-11</c:v>
                </c:pt>
                <c:pt idx="471">
                  <c:v>11-Nov-11</c:v>
                </c:pt>
                <c:pt idx="472">
                  <c:v>14-Nov-11</c:v>
                </c:pt>
                <c:pt idx="473">
                  <c:v>15-Nov-11</c:v>
                </c:pt>
                <c:pt idx="474">
                  <c:v>16-Nov-11</c:v>
                </c:pt>
                <c:pt idx="475">
                  <c:v>17-Nov-11</c:v>
                </c:pt>
                <c:pt idx="476">
                  <c:v>18-Nov-11</c:v>
                </c:pt>
                <c:pt idx="477">
                  <c:v>21-Nov-11</c:v>
                </c:pt>
                <c:pt idx="478">
                  <c:v>22-Nov-11</c:v>
                </c:pt>
                <c:pt idx="479">
                  <c:v>23-Nov-11</c:v>
                </c:pt>
                <c:pt idx="480">
                  <c:v>25-Nov-11</c:v>
                </c:pt>
                <c:pt idx="481">
                  <c:v>28-Nov-11</c:v>
                </c:pt>
                <c:pt idx="482">
                  <c:v>29-Nov-11</c:v>
                </c:pt>
                <c:pt idx="483">
                  <c:v>30-Nov-11</c:v>
                </c:pt>
                <c:pt idx="484">
                  <c:v>1-Dec-11</c:v>
                </c:pt>
                <c:pt idx="485">
                  <c:v>2-Dec-11</c:v>
                </c:pt>
                <c:pt idx="486">
                  <c:v>5-Dec-11</c:v>
                </c:pt>
                <c:pt idx="487">
                  <c:v>6-Dec-11</c:v>
                </c:pt>
                <c:pt idx="488">
                  <c:v>7-Dec-11</c:v>
                </c:pt>
                <c:pt idx="489">
                  <c:v>8-Dec-11</c:v>
                </c:pt>
                <c:pt idx="490">
                  <c:v>9-Dec-11</c:v>
                </c:pt>
                <c:pt idx="491">
                  <c:v>12-Dec-11</c:v>
                </c:pt>
                <c:pt idx="492">
                  <c:v>13-Dec-11</c:v>
                </c:pt>
                <c:pt idx="493">
                  <c:v>14-Dec-11</c:v>
                </c:pt>
                <c:pt idx="494">
                  <c:v>15-Dec-11</c:v>
                </c:pt>
                <c:pt idx="495">
                  <c:v>16-Dec-11</c:v>
                </c:pt>
                <c:pt idx="496">
                  <c:v>19-Dec-11</c:v>
                </c:pt>
                <c:pt idx="497">
                  <c:v>20-Dec-11</c:v>
                </c:pt>
                <c:pt idx="498">
                  <c:v>21-Dec-11</c:v>
                </c:pt>
                <c:pt idx="499">
                  <c:v>22-Dec-11</c:v>
                </c:pt>
                <c:pt idx="500">
                  <c:v>23-Dec-11</c:v>
                </c:pt>
                <c:pt idx="501">
                  <c:v>27-Dec-11</c:v>
                </c:pt>
                <c:pt idx="502">
                  <c:v>28-Dec-11</c:v>
                </c:pt>
                <c:pt idx="503">
                  <c:v>29-Dec-11</c:v>
                </c:pt>
                <c:pt idx="504">
                  <c:v>30-Dec-11</c:v>
                </c:pt>
                <c:pt idx="505">
                  <c:v>3-Jan-12</c:v>
                </c:pt>
                <c:pt idx="506">
                  <c:v>4-Jan-12</c:v>
                </c:pt>
                <c:pt idx="507">
                  <c:v>5-Jan-12</c:v>
                </c:pt>
                <c:pt idx="508">
                  <c:v>6-Jan-12</c:v>
                </c:pt>
                <c:pt idx="509">
                  <c:v>9-Jan-12</c:v>
                </c:pt>
                <c:pt idx="510">
                  <c:v>10-Jan-12</c:v>
                </c:pt>
                <c:pt idx="511">
                  <c:v>11-Jan-12</c:v>
                </c:pt>
                <c:pt idx="512">
                  <c:v>12-Jan-12</c:v>
                </c:pt>
                <c:pt idx="513">
                  <c:v>13-Jan-12</c:v>
                </c:pt>
                <c:pt idx="514">
                  <c:v>17-Jan-12</c:v>
                </c:pt>
                <c:pt idx="515">
                  <c:v>18-Jan-12</c:v>
                </c:pt>
                <c:pt idx="516">
                  <c:v>19-Jan-12</c:v>
                </c:pt>
                <c:pt idx="517">
                  <c:v>20-Jan-12</c:v>
                </c:pt>
                <c:pt idx="518">
                  <c:v>23-Jan-12</c:v>
                </c:pt>
                <c:pt idx="519">
                  <c:v>24-Jan-12</c:v>
                </c:pt>
                <c:pt idx="520">
                  <c:v>25-Jan-12</c:v>
                </c:pt>
                <c:pt idx="521">
                  <c:v>26-Jan-12</c:v>
                </c:pt>
                <c:pt idx="522">
                  <c:v>27-Jan-12</c:v>
                </c:pt>
                <c:pt idx="523">
                  <c:v>30-Jan-12</c:v>
                </c:pt>
                <c:pt idx="524">
                  <c:v>31-Jan-12</c:v>
                </c:pt>
                <c:pt idx="525">
                  <c:v>1-Feb-12</c:v>
                </c:pt>
                <c:pt idx="526">
                  <c:v>2-Feb-12</c:v>
                </c:pt>
                <c:pt idx="527">
                  <c:v>3-Feb-12</c:v>
                </c:pt>
                <c:pt idx="528">
                  <c:v>6-Feb-12</c:v>
                </c:pt>
                <c:pt idx="529">
                  <c:v>7-Feb-12</c:v>
                </c:pt>
                <c:pt idx="530">
                  <c:v>8-Feb-12</c:v>
                </c:pt>
                <c:pt idx="531">
                  <c:v>9-Feb-12</c:v>
                </c:pt>
                <c:pt idx="532">
                  <c:v>10-Feb-12</c:v>
                </c:pt>
                <c:pt idx="533">
                  <c:v>13-Feb-12</c:v>
                </c:pt>
                <c:pt idx="534">
                  <c:v>14-Feb-12</c:v>
                </c:pt>
                <c:pt idx="535">
                  <c:v>15-Feb-12</c:v>
                </c:pt>
                <c:pt idx="536">
                  <c:v>16-Feb-12</c:v>
                </c:pt>
                <c:pt idx="537">
                  <c:v>17-Feb-12</c:v>
                </c:pt>
                <c:pt idx="538">
                  <c:v>21-Feb-12</c:v>
                </c:pt>
                <c:pt idx="539">
                  <c:v>22-Feb-12</c:v>
                </c:pt>
                <c:pt idx="540">
                  <c:v>23-Feb-12</c:v>
                </c:pt>
                <c:pt idx="541">
                  <c:v>24-Feb-12</c:v>
                </c:pt>
                <c:pt idx="542">
                  <c:v>27-Feb-12</c:v>
                </c:pt>
                <c:pt idx="543">
                  <c:v>28-Feb-12</c:v>
                </c:pt>
                <c:pt idx="544">
                  <c:v>29-Feb-12</c:v>
                </c:pt>
                <c:pt idx="545">
                  <c:v>1-Mar-12</c:v>
                </c:pt>
                <c:pt idx="546">
                  <c:v>2-Mar-12</c:v>
                </c:pt>
                <c:pt idx="547">
                  <c:v>5-Mar-12</c:v>
                </c:pt>
                <c:pt idx="548">
                  <c:v>6-Mar-12</c:v>
                </c:pt>
                <c:pt idx="549">
                  <c:v>7-Mar-12</c:v>
                </c:pt>
                <c:pt idx="550">
                  <c:v>8-Mar-12</c:v>
                </c:pt>
                <c:pt idx="551">
                  <c:v>9-Mar-12</c:v>
                </c:pt>
                <c:pt idx="552">
                  <c:v>12-Mar-12</c:v>
                </c:pt>
                <c:pt idx="553">
                  <c:v>13-Mar-12</c:v>
                </c:pt>
                <c:pt idx="554">
                  <c:v>14-Mar-12</c:v>
                </c:pt>
                <c:pt idx="555">
                  <c:v>15-Mar-12</c:v>
                </c:pt>
                <c:pt idx="556">
                  <c:v>16-Mar-12</c:v>
                </c:pt>
                <c:pt idx="557">
                  <c:v>19-Mar-12</c:v>
                </c:pt>
                <c:pt idx="558">
                  <c:v>20-Mar-12</c:v>
                </c:pt>
                <c:pt idx="559">
                  <c:v>21-Mar-12</c:v>
                </c:pt>
                <c:pt idx="560">
                  <c:v>22-Mar-12</c:v>
                </c:pt>
                <c:pt idx="561">
                  <c:v>23-Mar-12</c:v>
                </c:pt>
                <c:pt idx="562">
                  <c:v>26-Mar-12</c:v>
                </c:pt>
                <c:pt idx="563">
                  <c:v>27-Mar-12</c:v>
                </c:pt>
                <c:pt idx="564">
                  <c:v>28-Mar-12</c:v>
                </c:pt>
                <c:pt idx="565">
                  <c:v>29-Mar-12</c:v>
                </c:pt>
                <c:pt idx="566">
                  <c:v>30-Mar-12</c:v>
                </c:pt>
                <c:pt idx="567">
                  <c:v>2-Apr-12</c:v>
                </c:pt>
                <c:pt idx="568">
                  <c:v>3-Apr-12</c:v>
                </c:pt>
                <c:pt idx="569">
                  <c:v>4-Apr-12</c:v>
                </c:pt>
                <c:pt idx="570">
                  <c:v>5-Apr-12</c:v>
                </c:pt>
                <c:pt idx="571">
                  <c:v>9-Apr-12</c:v>
                </c:pt>
                <c:pt idx="572">
                  <c:v>10-Apr-12</c:v>
                </c:pt>
                <c:pt idx="573">
                  <c:v>11-Apr-12</c:v>
                </c:pt>
                <c:pt idx="574">
                  <c:v>12-Apr-12</c:v>
                </c:pt>
                <c:pt idx="575">
                  <c:v>13-Apr-12</c:v>
                </c:pt>
                <c:pt idx="576">
                  <c:v>16-Apr-12</c:v>
                </c:pt>
                <c:pt idx="577">
                  <c:v>17-Apr-12</c:v>
                </c:pt>
                <c:pt idx="578">
                  <c:v>18-Apr-12</c:v>
                </c:pt>
                <c:pt idx="579">
                  <c:v>19-Apr-12</c:v>
                </c:pt>
                <c:pt idx="580">
                  <c:v>20-Apr-12</c:v>
                </c:pt>
                <c:pt idx="581">
                  <c:v>23-Apr-12</c:v>
                </c:pt>
                <c:pt idx="582">
                  <c:v>24-Apr-12</c:v>
                </c:pt>
                <c:pt idx="583">
                  <c:v>25-Apr-12</c:v>
                </c:pt>
                <c:pt idx="584">
                  <c:v>26-Apr-12</c:v>
                </c:pt>
                <c:pt idx="585">
                  <c:v>27-Apr-12</c:v>
                </c:pt>
                <c:pt idx="586">
                  <c:v>30-Apr-12</c:v>
                </c:pt>
                <c:pt idx="587">
                  <c:v>1-May-12</c:v>
                </c:pt>
                <c:pt idx="588">
                  <c:v>2-May-12</c:v>
                </c:pt>
                <c:pt idx="589">
                  <c:v>3-May-12</c:v>
                </c:pt>
                <c:pt idx="590">
                  <c:v>4-May-12</c:v>
                </c:pt>
                <c:pt idx="591">
                  <c:v>7-May-12</c:v>
                </c:pt>
                <c:pt idx="592">
                  <c:v>8-May-12</c:v>
                </c:pt>
                <c:pt idx="593">
                  <c:v>9-May-12</c:v>
                </c:pt>
                <c:pt idx="594">
                  <c:v>10-May-12</c:v>
                </c:pt>
                <c:pt idx="595">
                  <c:v>11-May-12</c:v>
                </c:pt>
                <c:pt idx="596">
                  <c:v>14-May-12</c:v>
                </c:pt>
                <c:pt idx="597">
                  <c:v>15-May-12</c:v>
                </c:pt>
                <c:pt idx="598">
                  <c:v>16-May-12</c:v>
                </c:pt>
                <c:pt idx="599">
                  <c:v>17-May-12</c:v>
                </c:pt>
                <c:pt idx="600">
                  <c:v>18-May-12</c:v>
                </c:pt>
                <c:pt idx="601">
                  <c:v>21-May-12</c:v>
                </c:pt>
                <c:pt idx="602">
                  <c:v>22-May-12</c:v>
                </c:pt>
                <c:pt idx="603">
                  <c:v>23-May-12</c:v>
                </c:pt>
                <c:pt idx="604">
                  <c:v>24-May-12</c:v>
                </c:pt>
                <c:pt idx="605">
                  <c:v>25-May-12</c:v>
                </c:pt>
                <c:pt idx="606">
                  <c:v>29-May-12</c:v>
                </c:pt>
                <c:pt idx="607">
                  <c:v>30-May-12</c:v>
                </c:pt>
                <c:pt idx="608">
                  <c:v>31-May-12</c:v>
                </c:pt>
                <c:pt idx="609">
                  <c:v>1-Jun-12</c:v>
                </c:pt>
                <c:pt idx="610">
                  <c:v>4-Jun-12</c:v>
                </c:pt>
                <c:pt idx="611">
                  <c:v>5-Jun-12</c:v>
                </c:pt>
                <c:pt idx="612">
                  <c:v>6-Jun-12</c:v>
                </c:pt>
                <c:pt idx="613">
                  <c:v>7-Jun-12</c:v>
                </c:pt>
                <c:pt idx="614">
                  <c:v>8-Jun-12</c:v>
                </c:pt>
                <c:pt idx="615">
                  <c:v>11-Jun-12</c:v>
                </c:pt>
                <c:pt idx="616">
                  <c:v>12-Jun-12</c:v>
                </c:pt>
                <c:pt idx="617">
                  <c:v>13-Jun-12</c:v>
                </c:pt>
                <c:pt idx="618">
                  <c:v>14-Jun-12</c:v>
                </c:pt>
                <c:pt idx="619">
                  <c:v>15-Jun-12</c:v>
                </c:pt>
                <c:pt idx="620">
                  <c:v>18-Jun-12</c:v>
                </c:pt>
                <c:pt idx="621">
                  <c:v>19-Jun-12</c:v>
                </c:pt>
                <c:pt idx="622">
                  <c:v>20-Jun-12</c:v>
                </c:pt>
                <c:pt idx="623">
                  <c:v>21-Jun-12</c:v>
                </c:pt>
                <c:pt idx="624">
                  <c:v>22-Jun-12</c:v>
                </c:pt>
                <c:pt idx="625">
                  <c:v>25-Jun-12</c:v>
                </c:pt>
                <c:pt idx="626">
                  <c:v>26-Jun-12</c:v>
                </c:pt>
                <c:pt idx="627">
                  <c:v>27-Jun-12</c:v>
                </c:pt>
                <c:pt idx="628">
                  <c:v>28-Jun-12</c:v>
                </c:pt>
                <c:pt idx="629">
                  <c:v>29-Jun-12</c:v>
                </c:pt>
                <c:pt idx="630">
                  <c:v>2-Jul-12</c:v>
                </c:pt>
                <c:pt idx="631">
                  <c:v>3-Jul-12</c:v>
                </c:pt>
                <c:pt idx="632">
                  <c:v>5-Jul-12</c:v>
                </c:pt>
                <c:pt idx="633">
                  <c:v>6-Jul-12</c:v>
                </c:pt>
                <c:pt idx="634">
                  <c:v>9-Jul-12</c:v>
                </c:pt>
                <c:pt idx="635">
                  <c:v>10-Jul-12</c:v>
                </c:pt>
                <c:pt idx="636">
                  <c:v>11-Jul-12</c:v>
                </c:pt>
                <c:pt idx="637">
                  <c:v>12-Jul-12</c:v>
                </c:pt>
                <c:pt idx="638">
                  <c:v>13-Jul-12</c:v>
                </c:pt>
                <c:pt idx="639">
                  <c:v>16-Jul-12</c:v>
                </c:pt>
                <c:pt idx="640">
                  <c:v>17-Jul-12</c:v>
                </c:pt>
                <c:pt idx="641">
                  <c:v>18-Jul-12</c:v>
                </c:pt>
                <c:pt idx="642">
                  <c:v>19-Jul-12</c:v>
                </c:pt>
                <c:pt idx="643">
                  <c:v>20-Jul-12</c:v>
                </c:pt>
                <c:pt idx="644">
                  <c:v>23-Jul-12</c:v>
                </c:pt>
                <c:pt idx="645">
                  <c:v>24-Jul-12</c:v>
                </c:pt>
                <c:pt idx="646">
                  <c:v>25-Jul-12</c:v>
                </c:pt>
                <c:pt idx="647">
                  <c:v>26-Jul-12</c:v>
                </c:pt>
                <c:pt idx="648">
                  <c:v>27-Jul-12</c:v>
                </c:pt>
                <c:pt idx="649">
                  <c:v>30-Jul-12</c:v>
                </c:pt>
                <c:pt idx="650">
                  <c:v>31-Jul-12</c:v>
                </c:pt>
                <c:pt idx="651">
                  <c:v>1-Aug-12</c:v>
                </c:pt>
                <c:pt idx="652">
                  <c:v>2-Aug-12</c:v>
                </c:pt>
                <c:pt idx="653">
                  <c:v>3-Aug-12</c:v>
                </c:pt>
                <c:pt idx="654">
                  <c:v>6-Aug-12</c:v>
                </c:pt>
                <c:pt idx="655">
                  <c:v>7-Aug-12</c:v>
                </c:pt>
                <c:pt idx="656">
                  <c:v>8-Aug-12</c:v>
                </c:pt>
                <c:pt idx="657">
                  <c:v>9-Aug-12</c:v>
                </c:pt>
                <c:pt idx="658">
                  <c:v>10-Aug-12</c:v>
                </c:pt>
                <c:pt idx="659">
                  <c:v>13-Aug-12</c:v>
                </c:pt>
                <c:pt idx="660">
                  <c:v>14-Aug-12</c:v>
                </c:pt>
                <c:pt idx="661">
                  <c:v>15-Aug-12</c:v>
                </c:pt>
                <c:pt idx="662">
                  <c:v>16-Aug-12</c:v>
                </c:pt>
                <c:pt idx="663">
                  <c:v>17-Aug-12</c:v>
                </c:pt>
                <c:pt idx="664">
                  <c:v>20-Aug-12</c:v>
                </c:pt>
                <c:pt idx="665">
                  <c:v>21-Aug-12</c:v>
                </c:pt>
                <c:pt idx="666">
                  <c:v>22-Aug-12</c:v>
                </c:pt>
                <c:pt idx="667">
                  <c:v>23-Aug-12</c:v>
                </c:pt>
                <c:pt idx="668">
                  <c:v>24-Aug-12</c:v>
                </c:pt>
                <c:pt idx="669">
                  <c:v>27-Aug-12</c:v>
                </c:pt>
                <c:pt idx="670">
                  <c:v>28-Aug-12</c:v>
                </c:pt>
                <c:pt idx="671">
                  <c:v>29-Aug-12</c:v>
                </c:pt>
                <c:pt idx="672">
                  <c:v>30-Aug-12</c:v>
                </c:pt>
                <c:pt idx="673">
                  <c:v>31-Aug-12</c:v>
                </c:pt>
                <c:pt idx="674">
                  <c:v>4-Sep-12</c:v>
                </c:pt>
                <c:pt idx="675">
                  <c:v>5-Sep-12</c:v>
                </c:pt>
                <c:pt idx="676">
                  <c:v>6-Sep-12</c:v>
                </c:pt>
                <c:pt idx="677">
                  <c:v>7-Sep-12</c:v>
                </c:pt>
                <c:pt idx="678">
                  <c:v>10-Sep-12</c:v>
                </c:pt>
                <c:pt idx="679">
                  <c:v>11-Sep-12</c:v>
                </c:pt>
                <c:pt idx="680">
                  <c:v>12-Sep-12</c:v>
                </c:pt>
                <c:pt idx="681">
                  <c:v>13-Sep-12</c:v>
                </c:pt>
                <c:pt idx="682">
                  <c:v>14-Sep-12</c:v>
                </c:pt>
                <c:pt idx="683">
                  <c:v>17-Sep-12</c:v>
                </c:pt>
                <c:pt idx="684">
                  <c:v>18-Sep-12</c:v>
                </c:pt>
                <c:pt idx="685">
                  <c:v>19-Sep-12</c:v>
                </c:pt>
                <c:pt idx="686">
                  <c:v>20-Sep-12</c:v>
                </c:pt>
                <c:pt idx="687">
                  <c:v>21-Sep-12</c:v>
                </c:pt>
                <c:pt idx="688">
                  <c:v>24-Sep-12</c:v>
                </c:pt>
                <c:pt idx="689">
                  <c:v>25-Sep-12</c:v>
                </c:pt>
                <c:pt idx="690">
                  <c:v>26-Sep-12</c:v>
                </c:pt>
                <c:pt idx="691">
                  <c:v>27-Sep-12</c:v>
                </c:pt>
                <c:pt idx="692">
                  <c:v>28-Sep-12</c:v>
                </c:pt>
                <c:pt idx="693">
                  <c:v>1-Oct-12</c:v>
                </c:pt>
                <c:pt idx="694">
                  <c:v>2-Oct-12</c:v>
                </c:pt>
                <c:pt idx="695">
                  <c:v>3-Oct-12</c:v>
                </c:pt>
                <c:pt idx="696">
                  <c:v>4-Oct-12</c:v>
                </c:pt>
                <c:pt idx="697">
                  <c:v>5-Oct-12</c:v>
                </c:pt>
                <c:pt idx="698">
                  <c:v>8-Oct-12</c:v>
                </c:pt>
                <c:pt idx="699">
                  <c:v>9-Oct-12</c:v>
                </c:pt>
                <c:pt idx="700">
                  <c:v>10-Oct-12</c:v>
                </c:pt>
                <c:pt idx="701">
                  <c:v>11-Oct-12</c:v>
                </c:pt>
                <c:pt idx="702">
                  <c:v>12-Oct-12</c:v>
                </c:pt>
                <c:pt idx="703">
                  <c:v>15-Oct-12</c:v>
                </c:pt>
                <c:pt idx="704">
                  <c:v>16-Oct-12</c:v>
                </c:pt>
                <c:pt idx="705">
                  <c:v>17-Oct-12</c:v>
                </c:pt>
                <c:pt idx="706">
                  <c:v>18-Oct-12</c:v>
                </c:pt>
                <c:pt idx="707">
                  <c:v>19-Oct-12</c:v>
                </c:pt>
                <c:pt idx="708">
                  <c:v>22-Oct-12</c:v>
                </c:pt>
                <c:pt idx="709">
                  <c:v>23-Oct-12</c:v>
                </c:pt>
                <c:pt idx="710">
                  <c:v>24-Oct-12</c:v>
                </c:pt>
                <c:pt idx="711">
                  <c:v>25-Oct-12</c:v>
                </c:pt>
                <c:pt idx="712">
                  <c:v>26-Oct-12</c:v>
                </c:pt>
                <c:pt idx="713">
                  <c:v>31-Oct-12</c:v>
                </c:pt>
                <c:pt idx="714">
                  <c:v>1-Nov-12</c:v>
                </c:pt>
                <c:pt idx="715">
                  <c:v>2-Nov-12</c:v>
                </c:pt>
                <c:pt idx="716">
                  <c:v>5-Nov-12</c:v>
                </c:pt>
                <c:pt idx="717">
                  <c:v>6-Nov-12</c:v>
                </c:pt>
                <c:pt idx="718">
                  <c:v>7-Nov-12</c:v>
                </c:pt>
                <c:pt idx="719">
                  <c:v>8-Nov-12</c:v>
                </c:pt>
                <c:pt idx="720">
                  <c:v>9-Nov-12</c:v>
                </c:pt>
                <c:pt idx="721">
                  <c:v>12-Nov-12</c:v>
                </c:pt>
                <c:pt idx="722">
                  <c:v>13-Nov-12</c:v>
                </c:pt>
                <c:pt idx="723">
                  <c:v>14-Nov-12</c:v>
                </c:pt>
                <c:pt idx="724">
                  <c:v>15-Nov-12</c:v>
                </c:pt>
                <c:pt idx="725">
                  <c:v>16-Nov-12</c:v>
                </c:pt>
                <c:pt idx="726">
                  <c:v>19-Nov-12</c:v>
                </c:pt>
                <c:pt idx="727">
                  <c:v>20-Nov-12</c:v>
                </c:pt>
                <c:pt idx="728">
                  <c:v>21-Nov-12</c:v>
                </c:pt>
                <c:pt idx="729">
                  <c:v>23-Nov-12</c:v>
                </c:pt>
                <c:pt idx="730">
                  <c:v>26-Nov-12</c:v>
                </c:pt>
                <c:pt idx="731">
                  <c:v>27-Nov-12</c:v>
                </c:pt>
                <c:pt idx="732">
                  <c:v>28-Nov-12</c:v>
                </c:pt>
                <c:pt idx="733">
                  <c:v>29-Nov-12</c:v>
                </c:pt>
                <c:pt idx="734">
                  <c:v>30-Nov-12</c:v>
                </c:pt>
                <c:pt idx="735">
                  <c:v>3-Dec-12</c:v>
                </c:pt>
                <c:pt idx="736">
                  <c:v>4-Dec-12</c:v>
                </c:pt>
                <c:pt idx="737">
                  <c:v>5-Dec-12</c:v>
                </c:pt>
                <c:pt idx="738">
                  <c:v>6-Dec-12</c:v>
                </c:pt>
                <c:pt idx="739">
                  <c:v>7-Dec-12</c:v>
                </c:pt>
                <c:pt idx="740">
                  <c:v>10-Dec-12</c:v>
                </c:pt>
                <c:pt idx="741">
                  <c:v>11-Dec-12</c:v>
                </c:pt>
                <c:pt idx="742">
                  <c:v>12-Dec-12</c:v>
                </c:pt>
                <c:pt idx="743">
                  <c:v>13-Dec-12</c:v>
                </c:pt>
                <c:pt idx="744">
                  <c:v>14-Dec-12</c:v>
                </c:pt>
                <c:pt idx="745">
                  <c:v>17-Dec-12</c:v>
                </c:pt>
                <c:pt idx="746">
                  <c:v>18-Dec-12</c:v>
                </c:pt>
                <c:pt idx="747">
                  <c:v>19-Dec-12</c:v>
                </c:pt>
                <c:pt idx="748">
                  <c:v>20-Dec-12</c:v>
                </c:pt>
                <c:pt idx="749">
                  <c:v>21-Dec-12</c:v>
                </c:pt>
                <c:pt idx="750">
                  <c:v>24-Dec-12</c:v>
                </c:pt>
                <c:pt idx="751">
                  <c:v>26-Dec-12</c:v>
                </c:pt>
                <c:pt idx="752">
                  <c:v>27-Dec-12</c:v>
                </c:pt>
                <c:pt idx="753">
                  <c:v>28-Dec-12</c:v>
                </c:pt>
                <c:pt idx="754">
                  <c:v>31-Dec-12</c:v>
                </c:pt>
                <c:pt idx="755">
                  <c:v>2-Jan-13</c:v>
                </c:pt>
                <c:pt idx="756">
                  <c:v>3-Jan-13</c:v>
                </c:pt>
                <c:pt idx="757">
                  <c:v>4-Jan-13</c:v>
                </c:pt>
                <c:pt idx="758">
                  <c:v>7-Jan-13</c:v>
                </c:pt>
                <c:pt idx="759">
                  <c:v>8-Jan-13</c:v>
                </c:pt>
                <c:pt idx="760">
                  <c:v>9-Jan-13</c:v>
                </c:pt>
                <c:pt idx="761">
                  <c:v>10-Jan-13</c:v>
                </c:pt>
                <c:pt idx="762">
                  <c:v>11-Jan-13</c:v>
                </c:pt>
                <c:pt idx="763">
                  <c:v>14-Jan-13</c:v>
                </c:pt>
                <c:pt idx="764">
                  <c:v>15-Jan-13</c:v>
                </c:pt>
                <c:pt idx="765">
                  <c:v>16-Jan-13</c:v>
                </c:pt>
                <c:pt idx="766">
                  <c:v>17-Jan-13</c:v>
                </c:pt>
                <c:pt idx="767">
                  <c:v>18-Jan-13</c:v>
                </c:pt>
                <c:pt idx="768">
                  <c:v>22-Jan-13</c:v>
                </c:pt>
                <c:pt idx="769">
                  <c:v>23-Jan-13</c:v>
                </c:pt>
                <c:pt idx="770">
                  <c:v>24-Jan-13</c:v>
                </c:pt>
                <c:pt idx="771">
                  <c:v>25-Jan-13</c:v>
                </c:pt>
                <c:pt idx="772">
                  <c:v>28-Jan-13</c:v>
                </c:pt>
                <c:pt idx="773">
                  <c:v>29-Jan-13</c:v>
                </c:pt>
                <c:pt idx="774">
                  <c:v>30-Jan-13</c:v>
                </c:pt>
                <c:pt idx="775">
                  <c:v>31-Jan-13</c:v>
                </c:pt>
                <c:pt idx="776">
                  <c:v>1-Feb-13</c:v>
                </c:pt>
                <c:pt idx="777">
                  <c:v>4-Feb-13</c:v>
                </c:pt>
                <c:pt idx="778">
                  <c:v>5-Feb-13</c:v>
                </c:pt>
                <c:pt idx="779">
                  <c:v>6-Feb-13</c:v>
                </c:pt>
                <c:pt idx="780">
                  <c:v>7-Feb-13</c:v>
                </c:pt>
                <c:pt idx="781">
                  <c:v>8-Feb-13</c:v>
                </c:pt>
                <c:pt idx="782">
                  <c:v>11-Feb-13</c:v>
                </c:pt>
                <c:pt idx="783">
                  <c:v>12-Feb-13</c:v>
                </c:pt>
                <c:pt idx="784">
                  <c:v>13-Feb-13</c:v>
                </c:pt>
                <c:pt idx="785">
                  <c:v>14-Feb-13</c:v>
                </c:pt>
                <c:pt idx="786">
                  <c:v>15-Feb-13</c:v>
                </c:pt>
                <c:pt idx="787">
                  <c:v>19-Feb-13</c:v>
                </c:pt>
                <c:pt idx="788">
                  <c:v>20-Feb-13</c:v>
                </c:pt>
                <c:pt idx="789">
                  <c:v>21-Feb-13</c:v>
                </c:pt>
                <c:pt idx="790">
                  <c:v>22-Feb-13</c:v>
                </c:pt>
                <c:pt idx="791">
                  <c:v>25-Feb-13</c:v>
                </c:pt>
                <c:pt idx="792">
                  <c:v>26-Feb-13</c:v>
                </c:pt>
                <c:pt idx="793">
                  <c:v>27-Feb-13</c:v>
                </c:pt>
                <c:pt idx="794">
                  <c:v>28-Feb-13</c:v>
                </c:pt>
                <c:pt idx="795">
                  <c:v>1-Mar-13</c:v>
                </c:pt>
                <c:pt idx="796">
                  <c:v>4-Mar-13</c:v>
                </c:pt>
                <c:pt idx="797">
                  <c:v>5-Mar-13</c:v>
                </c:pt>
                <c:pt idx="798">
                  <c:v>6-Mar-13</c:v>
                </c:pt>
                <c:pt idx="799">
                  <c:v>7-Mar-13</c:v>
                </c:pt>
                <c:pt idx="800">
                  <c:v>8-Mar-13</c:v>
                </c:pt>
                <c:pt idx="801">
                  <c:v>11-Mar-13</c:v>
                </c:pt>
                <c:pt idx="802">
                  <c:v>12-Mar-13</c:v>
                </c:pt>
                <c:pt idx="803">
                  <c:v>13-Mar-13</c:v>
                </c:pt>
                <c:pt idx="804">
                  <c:v>14-Mar-13</c:v>
                </c:pt>
                <c:pt idx="805">
                  <c:v>15-Mar-13</c:v>
                </c:pt>
                <c:pt idx="806">
                  <c:v>18-Mar-13</c:v>
                </c:pt>
                <c:pt idx="807">
                  <c:v>19-Mar-13</c:v>
                </c:pt>
                <c:pt idx="808">
                  <c:v>20-Mar-13</c:v>
                </c:pt>
                <c:pt idx="809">
                  <c:v>21-Mar-13</c:v>
                </c:pt>
                <c:pt idx="810">
                  <c:v>22-Mar-13</c:v>
                </c:pt>
                <c:pt idx="811">
                  <c:v>25-Mar-13</c:v>
                </c:pt>
                <c:pt idx="812">
                  <c:v>26-Mar-13</c:v>
                </c:pt>
                <c:pt idx="813">
                  <c:v>27-Mar-13</c:v>
                </c:pt>
                <c:pt idx="814">
                  <c:v>28-Mar-13</c:v>
                </c:pt>
                <c:pt idx="815">
                  <c:v>1-Apr-13</c:v>
                </c:pt>
                <c:pt idx="816">
                  <c:v>2-Apr-13</c:v>
                </c:pt>
                <c:pt idx="817">
                  <c:v>3-Apr-13</c:v>
                </c:pt>
                <c:pt idx="818">
                  <c:v>4-Apr-13</c:v>
                </c:pt>
                <c:pt idx="819">
                  <c:v>5-Apr-13</c:v>
                </c:pt>
                <c:pt idx="820">
                  <c:v>8-Apr-13</c:v>
                </c:pt>
                <c:pt idx="821">
                  <c:v>9-Apr-13</c:v>
                </c:pt>
                <c:pt idx="822">
                  <c:v>10-Apr-13</c:v>
                </c:pt>
                <c:pt idx="823">
                  <c:v>11-Apr-13</c:v>
                </c:pt>
                <c:pt idx="824">
                  <c:v>12-Apr-13</c:v>
                </c:pt>
                <c:pt idx="825">
                  <c:v>15-Apr-13</c:v>
                </c:pt>
                <c:pt idx="826">
                  <c:v>16-Apr-13</c:v>
                </c:pt>
                <c:pt idx="827">
                  <c:v>17-Apr-13</c:v>
                </c:pt>
                <c:pt idx="828">
                  <c:v>18-Apr-13</c:v>
                </c:pt>
                <c:pt idx="829">
                  <c:v>19-Apr-13</c:v>
                </c:pt>
                <c:pt idx="830">
                  <c:v>22-Apr-13</c:v>
                </c:pt>
                <c:pt idx="831">
                  <c:v>23-Apr-13</c:v>
                </c:pt>
                <c:pt idx="832">
                  <c:v>24-Apr-13</c:v>
                </c:pt>
                <c:pt idx="833">
                  <c:v>25-Apr-13</c:v>
                </c:pt>
                <c:pt idx="834">
                  <c:v>26-Apr-13</c:v>
                </c:pt>
                <c:pt idx="835">
                  <c:v>29-Apr-13</c:v>
                </c:pt>
                <c:pt idx="836">
                  <c:v>30-Apr-13</c:v>
                </c:pt>
                <c:pt idx="837">
                  <c:v>1-May-13</c:v>
                </c:pt>
                <c:pt idx="838">
                  <c:v>2-May-13</c:v>
                </c:pt>
                <c:pt idx="839">
                  <c:v>3-May-13</c:v>
                </c:pt>
                <c:pt idx="840">
                  <c:v>6-May-13</c:v>
                </c:pt>
                <c:pt idx="841">
                  <c:v>7-May-13</c:v>
                </c:pt>
                <c:pt idx="842">
                  <c:v>8-May-13</c:v>
                </c:pt>
                <c:pt idx="843">
                  <c:v>9-May-13</c:v>
                </c:pt>
                <c:pt idx="844">
                  <c:v>10-May-13</c:v>
                </c:pt>
                <c:pt idx="845">
                  <c:v>13-May-13</c:v>
                </c:pt>
                <c:pt idx="846">
                  <c:v>14-May-13</c:v>
                </c:pt>
                <c:pt idx="847">
                  <c:v>15-May-13</c:v>
                </c:pt>
                <c:pt idx="848">
                  <c:v>16-May-13</c:v>
                </c:pt>
                <c:pt idx="849">
                  <c:v>17-May-13</c:v>
                </c:pt>
                <c:pt idx="850">
                  <c:v>20-May-13</c:v>
                </c:pt>
                <c:pt idx="851">
                  <c:v>21-May-13</c:v>
                </c:pt>
                <c:pt idx="852">
                  <c:v>22-May-13</c:v>
                </c:pt>
                <c:pt idx="853">
                  <c:v>23-May-13</c:v>
                </c:pt>
                <c:pt idx="854">
                  <c:v>24-May-13</c:v>
                </c:pt>
                <c:pt idx="855">
                  <c:v>28-May-13</c:v>
                </c:pt>
                <c:pt idx="856">
                  <c:v>29-May-13</c:v>
                </c:pt>
                <c:pt idx="857">
                  <c:v>30-May-13</c:v>
                </c:pt>
                <c:pt idx="858">
                  <c:v>31-May-13</c:v>
                </c:pt>
                <c:pt idx="859">
                  <c:v>3-Jun-13</c:v>
                </c:pt>
                <c:pt idx="860">
                  <c:v>4-Jun-13</c:v>
                </c:pt>
                <c:pt idx="861">
                  <c:v>5-Jun-13</c:v>
                </c:pt>
                <c:pt idx="862">
                  <c:v>6-Jun-13</c:v>
                </c:pt>
                <c:pt idx="863">
                  <c:v>7-Jun-13</c:v>
                </c:pt>
                <c:pt idx="864">
                  <c:v>10-Jun-13</c:v>
                </c:pt>
                <c:pt idx="865">
                  <c:v>11-Jun-13</c:v>
                </c:pt>
                <c:pt idx="866">
                  <c:v>12-Jun-13</c:v>
                </c:pt>
                <c:pt idx="867">
                  <c:v>13-Jun-13</c:v>
                </c:pt>
                <c:pt idx="868">
                  <c:v>14-Jun-13</c:v>
                </c:pt>
                <c:pt idx="869">
                  <c:v>17-Jun-13</c:v>
                </c:pt>
                <c:pt idx="870">
                  <c:v>18-Jun-13</c:v>
                </c:pt>
                <c:pt idx="871">
                  <c:v>19-Jun-13</c:v>
                </c:pt>
                <c:pt idx="872">
                  <c:v>20-Jun-13</c:v>
                </c:pt>
                <c:pt idx="873">
                  <c:v>21-Jun-13</c:v>
                </c:pt>
                <c:pt idx="874">
                  <c:v>24-Jun-13</c:v>
                </c:pt>
                <c:pt idx="875">
                  <c:v>25-Jun-13</c:v>
                </c:pt>
                <c:pt idx="876">
                  <c:v>26-Jun-13</c:v>
                </c:pt>
                <c:pt idx="877">
                  <c:v>27-Jun-13</c:v>
                </c:pt>
                <c:pt idx="878">
                  <c:v>28-Jun-13</c:v>
                </c:pt>
                <c:pt idx="879">
                  <c:v>1-Jul-13</c:v>
                </c:pt>
                <c:pt idx="880">
                  <c:v>2-Jul-13</c:v>
                </c:pt>
                <c:pt idx="881">
                  <c:v>3-Jul-13</c:v>
                </c:pt>
                <c:pt idx="882">
                  <c:v>5-Jul-13</c:v>
                </c:pt>
                <c:pt idx="883">
                  <c:v>8-Jul-13</c:v>
                </c:pt>
                <c:pt idx="884">
                  <c:v>9-Jul-13</c:v>
                </c:pt>
                <c:pt idx="885">
                  <c:v>10-Jul-13</c:v>
                </c:pt>
                <c:pt idx="886">
                  <c:v>11-Jul-13</c:v>
                </c:pt>
                <c:pt idx="887">
                  <c:v>12-Jul-13</c:v>
                </c:pt>
                <c:pt idx="888">
                  <c:v>15-Jul-13</c:v>
                </c:pt>
                <c:pt idx="889">
                  <c:v>16-Jul-13</c:v>
                </c:pt>
                <c:pt idx="890">
                  <c:v>17-Jul-13</c:v>
                </c:pt>
                <c:pt idx="891">
                  <c:v>18-Jul-13</c:v>
                </c:pt>
                <c:pt idx="892">
                  <c:v>19-Jul-13</c:v>
                </c:pt>
                <c:pt idx="893">
                  <c:v>22-Jul-13</c:v>
                </c:pt>
                <c:pt idx="894">
                  <c:v>23-Jul-13</c:v>
                </c:pt>
                <c:pt idx="895">
                  <c:v>24-Jul-13</c:v>
                </c:pt>
                <c:pt idx="896">
                  <c:v>25-Jul-13</c:v>
                </c:pt>
                <c:pt idx="897">
                  <c:v>26-Jul-13</c:v>
                </c:pt>
                <c:pt idx="898">
                  <c:v>29-Jul-13</c:v>
                </c:pt>
                <c:pt idx="899">
                  <c:v>30-Jul-13</c:v>
                </c:pt>
                <c:pt idx="900">
                  <c:v>31-Jul-13</c:v>
                </c:pt>
                <c:pt idx="901">
                  <c:v>1-Aug-13</c:v>
                </c:pt>
                <c:pt idx="902">
                  <c:v>2-Aug-13</c:v>
                </c:pt>
                <c:pt idx="903">
                  <c:v>5-Aug-13</c:v>
                </c:pt>
                <c:pt idx="904">
                  <c:v>6-Aug-13</c:v>
                </c:pt>
                <c:pt idx="905">
                  <c:v>7-Aug-13</c:v>
                </c:pt>
                <c:pt idx="906">
                  <c:v>8-Aug-13</c:v>
                </c:pt>
                <c:pt idx="907">
                  <c:v>9-Aug-13</c:v>
                </c:pt>
                <c:pt idx="908">
                  <c:v>12-Aug-13</c:v>
                </c:pt>
                <c:pt idx="909">
                  <c:v>13-Aug-13</c:v>
                </c:pt>
                <c:pt idx="910">
                  <c:v>14-Aug-13</c:v>
                </c:pt>
                <c:pt idx="911">
                  <c:v>15-Aug-13</c:v>
                </c:pt>
                <c:pt idx="912">
                  <c:v>16-Aug-13</c:v>
                </c:pt>
                <c:pt idx="913">
                  <c:v>19-Aug-13</c:v>
                </c:pt>
                <c:pt idx="914">
                  <c:v>20-Aug-13</c:v>
                </c:pt>
                <c:pt idx="915">
                  <c:v>21-Aug-13</c:v>
                </c:pt>
                <c:pt idx="916">
                  <c:v>22-Aug-13</c:v>
                </c:pt>
                <c:pt idx="917">
                  <c:v>23-Aug-13</c:v>
                </c:pt>
                <c:pt idx="918">
                  <c:v>26-Aug-13</c:v>
                </c:pt>
                <c:pt idx="919">
                  <c:v>27-Aug-13</c:v>
                </c:pt>
                <c:pt idx="920">
                  <c:v>28-Aug-13</c:v>
                </c:pt>
                <c:pt idx="921">
                  <c:v>29-Aug-13</c:v>
                </c:pt>
                <c:pt idx="922">
                  <c:v>30-Aug-13</c:v>
                </c:pt>
                <c:pt idx="923">
                  <c:v>3-Sep-13</c:v>
                </c:pt>
                <c:pt idx="924">
                  <c:v>4-Sep-13</c:v>
                </c:pt>
                <c:pt idx="925">
                  <c:v>5-Sep-13</c:v>
                </c:pt>
                <c:pt idx="926">
                  <c:v>6-Sep-13</c:v>
                </c:pt>
                <c:pt idx="927">
                  <c:v>9-Sep-13</c:v>
                </c:pt>
                <c:pt idx="928">
                  <c:v>10-Sep-13</c:v>
                </c:pt>
                <c:pt idx="929">
                  <c:v>11-Sep-13</c:v>
                </c:pt>
                <c:pt idx="930">
                  <c:v>12-Sep-13</c:v>
                </c:pt>
                <c:pt idx="931">
                  <c:v>13-Sep-13</c:v>
                </c:pt>
                <c:pt idx="932">
                  <c:v>16-Sep-13</c:v>
                </c:pt>
                <c:pt idx="933">
                  <c:v>17-Sep-13</c:v>
                </c:pt>
                <c:pt idx="934">
                  <c:v>18-Sep-13</c:v>
                </c:pt>
                <c:pt idx="935">
                  <c:v>19-Sep-13</c:v>
                </c:pt>
                <c:pt idx="936">
                  <c:v>20-Sep-13</c:v>
                </c:pt>
                <c:pt idx="937">
                  <c:v>23-Sep-13</c:v>
                </c:pt>
                <c:pt idx="938">
                  <c:v>24-Sep-13</c:v>
                </c:pt>
                <c:pt idx="939">
                  <c:v>25-Sep-13</c:v>
                </c:pt>
                <c:pt idx="940">
                  <c:v>26-Sep-13</c:v>
                </c:pt>
                <c:pt idx="941">
                  <c:v>27-Sep-13</c:v>
                </c:pt>
              </c:strCache>
            </c:strRef>
          </c:cat>
          <c:val>
            <c:numRef>
              <c:f>'Return-Pivot'!$C$4:$C$946</c:f>
              <c:numCache>
                <c:formatCode>General</c:formatCode>
                <c:ptCount val="942"/>
                <c:pt idx="0">
                  <c:v>10</c:v>
                </c:pt>
                <c:pt idx="1">
                  <c:v>10.442542819824682</c:v>
                </c:pt>
                <c:pt idx="2">
                  <c:v>10.559285827643448</c:v>
                </c:pt>
                <c:pt idx="3">
                  <c:v>11.039000749603794</c:v>
                </c:pt>
                <c:pt idx="4">
                  <c:v>11.01411762980749</c:v>
                </c:pt>
                <c:pt idx="5">
                  <c:v>11.166026695830467</c:v>
                </c:pt>
                <c:pt idx="6">
                  <c:v>10.855397427904064</c:v>
                </c:pt>
                <c:pt idx="7">
                  <c:v>11.579460424207168</c:v>
                </c:pt>
                <c:pt idx="8">
                  <c:v>11.991786728146456</c:v>
                </c:pt>
                <c:pt idx="9">
                  <c:v>12.76942026030199</c:v>
                </c:pt>
                <c:pt idx="10">
                  <c:v>13.184301682325009</c:v>
                </c:pt>
                <c:pt idx="11">
                  <c:v>13.219787354947849</c:v>
                </c:pt>
                <c:pt idx="12">
                  <c:v>13.301053958427282</c:v>
                </c:pt>
                <c:pt idx="13">
                  <c:v>13.561049759745902</c:v>
                </c:pt>
                <c:pt idx="14">
                  <c:v>14.370829170735046</c:v>
                </c:pt>
                <c:pt idx="15">
                  <c:v>14.590193840001081</c:v>
                </c:pt>
                <c:pt idx="16">
                  <c:v>14.666419662779218</c:v>
                </c:pt>
                <c:pt idx="17">
                  <c:v>14.6374137378674</c:v>
                </c:pt>
                <c:pt idx="18">
                  <c:v>15.595052353007143</c:v>
                </c:pt>
                <c:pt idx="19">
                  <c:v>16.021664794668325</c:v>
                </c:pt>
                <c:pt idx="20">
                  <c:v>17.058676065043585</c:v>
                </c:pt>
                <c:pt idx="21">
                  <c:v>17.169057467947813</c:v>
                </c:pt>
                <c:pt idx="22">
                  <c:v>17.289244433611803</c:v>
                </c:pt>
                <c:pt idx="23">
                  <c:v>17.958376174108707</c:v>
                </c:pt>
                <c:pt idx="24">
                  <c:v>17.510839041632387</c:v>
                </c:pt>
                <c:pt idx="25">
                  <c:v>18.042303228826395</c:v>
                </c:pt>
                <c:pt idx="26">
                  <c:v>18.995706831630574</c:v>
                </c:pt>
                <c:pt idx="27">
                  <c:v>19.177890257637049</c:v>
                </c:pt>
                <c:pt idx="28">
                  <c:v>18.884700935914534</c:v>
                </c:pt>
                <c:pt idx="29">
                  <c:v>18.747013669138759</c:v>
                </c:pt>
                <c:pt idx="30">
                  <c:v>18.843384093777932</c:v>
                </c:pt>
                <c:pt idx="31">
                  <c:v>19.170162426078502</c:v>
                </c:pt>
                <c:pt idx="32">
                  <c:v>19.23798211973039</c:v>
                </c:pt>
                <c:pt idx="33">
                  <c:v>18.58777633875318</c:v>
                </c:pt>
                <c:pt idx="34">
                  <c:v>19.49638646056232</c:v>
                </c:pt>
                <c:pt idx="35">
                  <c:v>19.230294504379255</c:v>
                </c:pt>
                <c:pt idx="36">
                  <c:v>18.889877197748358</c:v>
                </c:pt>
                <c:pt idx="37">
                  <c:v>19.407369321343744</c:v>
                </c:pt>
                <c:pt idx="38">
                  <c:v>19.674968865218581</c:v>
                </c:pt>
                <c:pt idx="39">
                  <c:v>20.083199954409441</c:v>
                </c:pt>
                <c:pt idx="40">
                  <c:v>19.948060095387309</c:v>
                </c:pt>
                <c:pt idx="41">
                  <c:v>20.236861921633135</c:v>
                </c:pt>
                <c:pt idx="42">
                  <c:v>18.631342509898655</c:v>
                </c:pt>
                <c:pt idx="43">
                  <c:v>18.959500935171199</c:v>
                </c:pt>
                <c:pt idx="44">
                  <c:v>19.805505663439888</c:v>
                </c:pt>
                <c:pt idx="45">
                  <c:v>19.167338886862517</c:v>
                </c:pt>
                <c:pt idx="46">
                  <c:v>18.995509665869193</c:v>
                </c:pt>
                <c:pt idx="47">
                  <c:v>19.373676009174144</c:v>
                </c:pt>
                <c:pt idx="48">
                  <c:v>19.496869747204194</c:v>
                </c:pt>
                <c:pt idx="49">
                  <c:v>21.223108695282161</c:v>
                </c:pt>
                <c:pt idx="50">
                  <c:v>21.055772019970156</c:v>
                </c:pt>
                <c:pt idx="51">
                  <c:v>20.192865973730342</c:v>
                </c:pt>
                <c:pt idx="52">
                  <c:v>19.579466276728439</c:v>
                </c:pt>
                <c:pt idx="53">
                  <c:v>19.090086045008569</c:v>
                </c:pt>
                <c:pt idx="54">
                  <c:v>17.946270368236252</c:v>
                </c:pt>
                <c:pt idx="55">
                  <c:v>17.343928981109951</c:v>
                </c:pt>
                <c:pt idx="56">
                  <c:v>18.433008194225934</c:v>
                </c:pt>
                <c:pt idx="57">
                  <c:v>19.224231127181692</c:v>
                </c:pt>
                <c:pt idx="58">
                  <c:v>19.164963477287802</c:v>
                </c:pt>
                <c:pt idx="59">
                  <c:v>18.626182594427295</c:v>
                </c:pt>
                <c:pt idx="60">
                  <c:v>18.032805997639354</c:v>
                </c:pt>
                <c:pt idx="61">
                  <c:v>17.528909527709768</c:v>
                </c:pt>
                <c:pt idx="62">
                  <c:v>17.529743947007056</c:v>
                </c:pt>
                <c:pt idx="63">
                  <c:v>16.597469741717116</c:v>
                </c:pt>
                <c:pt idx="64">
                  <c:v>15.99506427771246</c:v>
                </c:pt>
                <c:pt idx="65">
                  <c:v>15.999013225288151</c:v>
                </c:pt>
                <c:pt idx="66">
                  <c:v>15.310584354927613</c:v>
                </c:pt>
                <c:pt idx="67">
                  <c:v>15.63978046047227</c:v>
                </c:pt>
                <c:pt idx="68">
                  <c:v>15.355620461658837</c:v>
                </c:pt>
                <c:pt idx="69">
                  <c:v>15.096946163403882</c:v>
                </c:pt>
                <c:pt idx="70">
                  <c:v>14.988523872321897</c:v>
                </c:pt>
                <c:pt idx="71">
                  <c:v>14.70425922826168</c:v>
                </c:pt>
                <c:pt idx="72">
                  <c:v>13.970006961105522</c:v>
                </c:pt>
                <c:pt idx="73">
                  <c:v>13.983705129295103</c:v>
                </c:pt>
                <c:pt idx="74">
                  <c:v>14.437353241793328</c:v>
                </c:pt>
                <c:pt idx="75">
                  <c:v>13.387490155781416</c:v>
                </c:pt>
                <c:pt idx="76">
                  <c:v>13.080871200237054</c:v>
                </c:pt>
                <c:pt idx="77">
                  <c:v>12.743846461515737</c:v>
                </c:pt>
                <c:pt idx="78">
                  <c:v>12.234147389002089</c:v>
                </c:pt>
                <c:pt idx="79">
                  <c:v>12.539434153915675</c:v>
                </c:pt>
                <c:pt idx="80">
                  <c:v>13.089799950116781</c:v>
                </c:pt>
                <c:pt idx="81">
                  <c:v>12.900183167965249</c:v>
                </c:pt>
                <c:pt idx="82">
                  <c:v>13.202854075122119</c:v>
                </c:pt>
                <c:pt idx="83">
                  <c:v>13.06419938649208</c:v>
                </c:pt>
                <c:pt idx="84">
                  <c:v>13.977445804600581</c:v>
                </c:pt>
                <c:pt idx="85">
                  <c:v>14.297116531204143</c:v>
                </c:pt>
                <c:pt idx="86">
                  <c:v>14.932703532299156</c:v>
                </c:pt>
                <c:pt idx="87">
                  <c:v>14.486035479042799</c:v>
                </c:pt>
                <c:pt idx="88">
                  <c:v>14.092449840214606</c:v>
                </c:pt>
                <c:pt idx="89">
                  <c:v>13.84514309348519</c:v>
                </c:pt>
                <c:pt idx="90">
                  <c:v>13.8638603376451</c:v>
                </c:pt>
                <c:pt idx="91">
                  <c:v>13.556504650529957</c:v>
                </c:pt>
                <c:pt idx="92">
                  <c:v>14.612730067092214</c:v>
                </c:pt>
                <c:pt idx="93">
                  <c:v>15.419584163840929</c:v>
                </c:pt>
                <c:pt idx="94">
                  <c:v>15.270362168876085</c:v>
                </c:pt>
                <c:pt idx="95">
                  <c:v>15.644614934608327</c:v>
                </c:pt>
                <c:pt idx="96">
                  <c:v>16.670876570688012</c:v>
                </c:pt>
                <c:pt idx="97">
                  <c:v>17.198839704516256</c:v>
                </c:pt>
                <c:pt idx="98">
                  <c:v>17.590967505907848</c:v>
                </c:pt>
                <c:pt idx="99">
                  <c:v>17.839708506229034</c:v>
                </c:pt>
                <c:pt idx="100">
                  <c:v>16.938517114239826</c:v>
                </c:pt>
                <c:pt idx="101">
                  <c:v>17.191060081842345</c:v>
                </c:pt>
                <c:pt idx="102">
                  <c:v>18.586872999956899</c:v>
                </c:pt>
                <c:pt idx="103">
                  <c:v>19.087165416452176</c:v>
                </c:pt>
                <c:pt idx="104">
                  <c:v>19.241212507424461</c:v>
                </c:pt>
                <c:pt idx="105">
                  <c:v>19.221019006402624</c:v>
                </c:pt>
                <c:pt idx="106">
                  <c:v>20.009920240602867</c:v>
                </c:pt>
                <c:pt idx="107">
                  <c:v>20.492384075282349</c:v>
                </c:pt>
                <c:pt idx="108">
                  <c:v>19.983984602712962</c:v>
                </c:pt>
                <c:pt idx="109">
                  <c:v>19.822267425856133</c:v>
                </c:pt>
                <c:pt idx="110">
                  <c:v>19.119274183419229</c:v>
                </c:pt>
                <c:pt idx="111">
                  <c:v>18.319631652276488</c:v>
                </c:pt>
                <c:pt idx="112">
                  <c:v>19.183187085948191</c:v>
                </c:pt>
                <c:pt idx="113">
                  <c:v>19.211981333463616</c:v>
                </c:pt>
                <c:pt idx="114">
                  <c:v>18.622398086941672</c:v>
                </c:pt>
                <c:pt idx="115">
                  <c:v>18.480075949169763</c:v>
                </c:pt>
                <c:pt idx="116">
                  <c:v>18.421710539218715</c:v>
                </c:pt>
                <c:pt idx="117">
                  <c:v>18.592795534404345</c:v>
                </c:pt>
                <c:pt idx="118">
                  <c:v>19.189069885746004</c:v>
                </c:pt>
                <c:pt idx="119">
                  <c:v>19.072795351573419</c:v>
                </c:pt>
                <c:pt idx="120">
                  <c:v>19.965039821739037</c:v>
                </c:pt>
                <c:pt idx="121">
                  <c:v>20.273583392892835</c:v>
                </c:pt>
                <c:pt idx="122">
                  <c:v>20.622914025508639</c:v>
                </c:pt>
                <c:pt idx="123">
                  <c:v>19.527185291938412</c:v>
                </c:pt>
                <c:pt idx="124">
                  <c:v>19.274656197093439</c:v>
                </c:pt>
                <c:pt idx="125">
                  <c:v>19.348919090347891</c:v>
                </c:pt>
                <c:pt idx="126">
                  <c:v>19.963051132240832</c:v>
                </c:pt>
                <c:pt idx="127">
                  <c:v>18.30795631359328</c:v>
                </c:pt>
                <c:pt idx="128">
                  <c:v>17.174403528550311</c:v>
                </c:pt>
                <c:pt idx="129">
                  <c:v>16.049982752702533</c:v>
                </c:pt>
                <c:pt idx="130">
                  <c:v>16.800780323240545</c:v>
                </c:pt>
                <c:pt idx="131">
                  <c:v>16.407312406415222</c:v>
                </c:pt>
                <c:pt idx="132">
                  <c:v>16.902808485865382</c:v>
                </c:pt>
                <c:pt idx="133">
                  <c:v>17.035928200994626</c:v>
                </c:pt>
                <c:pt idx="134">
                  <c:v>16.514376119524034</c:v>
                </c:pt>
                <c:pt idx="135">
                  <c:v>16.063982889597948</c:v>
                </c:pt>
                <c:pt idx="136">
                  <c:v>16.611399981036353</c:v>
                </c:pt>
                <c:pt idx="137">
                  <c:v>18.073924955826399</c:v>
                </c:pt>
                <c:pt idx="138">
                  <c:v>17.731333588641352</c:v>
                </c:pt>
                <c:pt idx="139">
                  <c:v>16.771061530325497</c:v>
                </c:pt>
                <c:pt idx="140">
                  <c:v>16.584453303412182</c:v>
                </c:pt>
                <c:pt idx="141">
                  <c:v>17.067539429401528</c:v>
                </c:pt>
                <c:pt idx="142">
                  <c:v>17.604219442530983</c:v>
                </c:pt>
                <c:pt idx="143">
                  <c:v>17.334858682356625</c:v>
                </c:pt>
                <c:pt idx="144">
                  <c:v>17.243277376742832</c:v>
                </c:pt>
                <c:pt idx="145">
                  <c:v>18.190135906168635</c:v>
                </c:pt>
                <c:pt idx="146">
                  <c:v>18.262325805818644</c:v>
                </c:pt>
                <c:pt idx="147">
                  <c:v>18.861126411478541</c:v>
                </c:pt>
                <c:pt idx="148">
                  <c:v>18.81004539109632</c:v>
                </c:pt>
                <c:pt idx="149">
                  <c:v>17.934528008802975</c:v>
                </c:pt>
                <c:pt idx="150">
                  <c:v>17.216322740951782</c:v>
                </c:pt>
                <c:pt idx="151">
                  <c:v>16.33817429263086</c:v>
                </c:pt>
                <c:pt idx="152">
                  <c:v>16.37198318176393</c:v>
                </c:pt>
                <c:pt idx="153">
                  <c:v>17.300291134986768</c:v>
                </c:pt>
                <c:pt idx="154">
                  <c:v>17.959562840849813</c:v>
                </c:pt>
                <c:pt idx="155">
                  <c:v>18.161562604681642</c:v>
                </c:pt>
                <c:pt idx="156">
                  <c:v>19.968928131446791</c:v>
                </c:pt>
                <c:pt idx="157">
                  <c:v>19.542573729587875</c:v>
                </c:pt>
                <c:pt idx="158">
                  <c:v>20.550049525335758</c:v>
                </c:pt>
                <c:pt idx="159">
                  <c:v>22.292196200515413</c:v>
                </c:pt>
                <c:pt idx="160">
                  <c:v>22.659298840272232</c:v>
                </c:pt>
                <c:pt idx="161">
                  <c:v>22.552045404332709</c:v>
                </c:pt>
                <c:pt idx="162">
                  <c:v>24.17919065461907</c:v>
                </c:pt>
                <c:pt idx="163">
                  <c:v>24.064294109219908</c:v>
                </c:pt>
                <c:pt idx="164">
                  <c:v>24.904266989402572</c:v>
                </c:pt>
                <c:pt idx="165">
                  <c:v>23.583569591784833</c:v>
                </c:pt>
                <c:pt idx="166">
                  <c:v>23.418076545977065</c:v>
                </c:pt>
                <c:pt idx="167">
                  <c:v>22.751190640423079</c:v>
                </c:pt>
                <c:pt idx="168">
                  <c:v>21.946385364610059</c:v>
                </c:pt>
                <c:pt idx="169">
                  <c:v>22.526599931637755</c:v>
                </c:pt>
                <c:pt idx="170">
                  <c:v>23.209225913511045</c:v>
                </c:pt>
                <c:pt idx="171">
                  <c:v>22.891273609934636</c:v>
                </c:pt>
                <c:pt idx="172">
                  <c:v>22.615107764217864</c:v>
                </c:pt>
                <c:pt idx="173">
                  <c:v>21.564170699333996</c:v>
                </c:pt>
                <c:pt idx="174">
                  <c:v>20.275680681255178</c:v>
                </c:pt>
                <c:pt idx="175">
                  <c:v>20.860496545570857</c:v>
                </c:pt>
                <c:pt idx="176">
                  <c:v>22.014753287947929</c:v>
                </c:pt>
                <c:pt idx="177">
                  <c:v>21.735610021944641</c:v>
                </c:pt>
                <c:pt idx="178">
                  <c:v>20.547522812243038</c:v>
                </c:pt>
                <c:pt idx="179">
                  <c:v>19.519846543592841</c:v>
                </c:pt>
                <c:pt idx="180">
                  <c:v>20.087689489134664</c:v>
                </c:pt>
                <c:pt idx="181">
                  <c:v>20.693256716311364</c:v>
                </c:pt>
                <c:pt idx="182">
                  <c:v>19.341102435557143</c:v>
                </c:pt>
                <c:pt idx="183">
                  <c:v>18.680749565047915</c:v>
                </c:pt>
                <c:pt idx="184">
                  <c:v>18.727604871269179</c:v>
                </c:pt>
                <c:pt idx="185">
                  <c:v>18.493594683449544</c:v>
                </c:pt>
                <c:pt idx="186">
                  <c:v>18.931309634434164</c:v>
                </c:pt>
                <c:pt idx="187">
                  <c:v>19.064579765562222</c:v>
                </c:pt>
                <c:pt idx="188">
                  <c:v>18.452814013394367</c:v>
                </c:pt>
                <c:pt idx="189">
                  <c:v>17.192187574563828</c:v>
                </c:pt>
                <c:pt idx="190">
                  <c:v>17.913772591364484</c:v>
                </c:pt>
                <c:pt idx="191">
                  <c:v>18.54992558175848</c:v>
                </c:pt>
                <c:pt idx="192">
                  <c:v>18.483157872276667</c:v>
                </c:pt>
                <c:pt idx="193">
                  <c:v>18.628553508025938</c:v>
                </c:pt>
                <c:pt idx="194">
                  <c:v>18.964659399713071</c:v>
                </c:pt>
                <c:pt idx="195">
                  <c:v>19.974768880974604</c:v>
                </c:pt>
                <c:pt idx="196">
                  <c:v>20.940772686687154</c:v>
                </c:pt>
                <c:pt idx="197">
                  <c:v>21.362064063539457</c:v>
                </c:pt>
                <c:pt idx="198">
                  <c:v>20.841994737416158</c:v>
                </c:pt>
                <c:pt idx="199">
                  <c:v>20.769221697441036</c:v>
                </c:pt>
                <c:pt idx="200">
                  <c:v>20.629132574557246</c:v>
                </c:pt>
                <c:pt idx="201">
                  <c:v>20.103368240522045</c:v>
                </c:pt>
                <c:pt idx="202">
                  <c:v>19.584854230395166</c:v>
                </c:pt>
                <c:pt idx="203">
                  <c:v>19.776432525045117</c:v>
                </c:pt>
                <c:pt idx="204">
                  <c:v>19.635064061669123</c:v>
                </c:pt>
                <c:pt idx="205">
                  <c:v>19.116229790248102</c:v>
                </c:pt>
                <c:pt idx="206">
                  <c:v>19.708655375611823</c:v>
                </c:pt>
                <c:pt idx="207">
                  <c:v>19.849425590915754</c:v>
                </c:pt>
                <c:pt idx="208">
                  <c:v>20.096709587281133</c:v>
                </c:pt>
                <c:pt idx="209">
                  <c:v>20.060075989011384</c:v>
                </c:pt>
                <c:pt idx="210">
                  <c:v>20.599593336911553</c:v>
                </c:pt>
                <c:pt idx="211">
                  <c:v>20.233163572851563</c:v>
                </c:pt>
                <c:pt idx="212">
                  <c:v>20.463093385698247</c:v>
                </c:pt>
                <c:pt idx="213">
                  <c:v>21.011225212622175</c:v>
                </c:pt>
                <c:pt idx="214">
                  <c:v>21.770954524712057</c:v>
                </c:pt>
                <c:pt idx="215">
                  <c:v>21.400558384308262</c:v>
                </c:pt>
                <c:pt idx="216">
                  <c:v>21.887081556497535</c:v>
                </c:pt>
                <c:pt idx="217">
                  <c:v>21.882136814083246</c:v>
                </c:pt>
                <c:pt idx="218">
                  <c:v>23.796232220134566</c:v>
                </c:pt>
                <c:pt idx="219">
                  <c:v>24.361816665707284</c:v>
                </c:pt>
                <c:pt idx="220">
                  <c:v>24.472402256476915</c:v>
                </c:pt>
                <c:pt idx="221">
                  <c:v>23.071918090455309</c:v>
                </c:pt>
                <c:pt idx="222">
                  <c:v>23.760877889418165</c:v>
                </c:pt>
                <c:pt idx="223">
                  <c:v>23.048026607382969</c:v>
                </c:pt>
                <c:pt idx="224">
                  <c:v>23.15379691318347</c:v>
                </c:pt>
                <c:pt idx="225">
                  <c:v>22.931750982355901</c:v>
                </c:pt>
                <c:pt idx="226">
                  <c:v>21.450084249374811</c:v>
                </c:pt>
                <c:pt idx="227">
                  <c:v>20.753282156534311</c:v>
                </c:pt>
                <c:pt idx="228">
                  <c:v>20.119106654249272</c:v>
                </c:pt>
                <c:pt idx="229">
                  <c:v>21.807782784720864</c:v>
                </c:pt>
                <c:pt idx="230">
                  <c:v>21.570218095869432</c:v>
                </c:pt>
                <c:pt idx="231">
                  <c:v>21.749760549235919</c:v>
                </c:pt>
                <c:pt idx="232">
                  <c:v>20.764606372078756</c:v>
                </c:pt>
                <c:pt idx="233">
                  <c:v>20.652756747515262</c:v>
                </c:pt>
                <c:pt idx="234">
                  <c:v>20.155192573997859</c:v>
                </c:pt>
                <c:pt idx="235">
                  <c:v>19.357689228989681</c:v>
                </c:pt>
                <c:pt idx="236">
                  <c:v>18.933604971570208</c:v>
                </c:pt>
                <c:pt idx="237">
                  <c:v>19.293479713258588</c:v>
                </c:pt>
                <c:pt idx="238">
                  <c:v>20.319998326983381</c:v>
                </c:pt>
                <c:pt idx="239">
                  <c:v>21.184554992424413</c:v>
                </c:pt>
                <c:pt idx="240">
                  <c:v>20.444812561611538</c:v>
                </c:pt>
                <c:pt idx="241">
                  <c:v>21.487747875104294</c:v>
                </c:pt>
                <c:pt idx="242">
                  <c:v>21.987839667127332</c:v>
                </c:pt>
                <c:pt idx="243">
                  <c:v>21.684683888763477</c:v>
                </c:pt>
                <c:pt idx="244">
                  <c:v>20.979902804774103</c:v>
                </c:pt>
                <c:pt idx="245">
                  <c:v>22.710680742731853</c:v>
                </c:pt>
                <c:pt idx="246">
                  <c:v>21.9693199601342</c:v>
                </c:pt>
                <c:pt idx="247">
                  <c:v>21.714275741851395</c:v>
                </c:pt>
                <c:pt idx="248">
                  <c:v>22.58541774636916</c:v>
                </c:pt>
                <c:pt idx="249">
                  <c:v>23.891899453301448</c:v>
                </c:pt>
                <c:pt idx="250">
                  <c:v>24.02208346718762</c:v>
                </c:pt>
                <c:pt idx="251">
                  <c:v>22.592923682602333</c:v>
                </c:pt>
                <c:pt idx="252">
                  <c:v>21.83857205056205</c:v>
                </c:pt>
                <c:pt idx="253">
                  <c:v>21.818705333295668</c:v>
                </c:pt>
                <c:pt idx="254">
                  <c:v>21.513558261310443</c:v>
                </c:pt>
                <c:pt idx="255">
                  <c:v>21.730875530189273</c:v>
                </c:pt>
                <c:pt idx="256">
                  <c:v>21.926114430919903</c:v>
                </c:pt>
                <c:pt idx="257">
                  <c:v>20.759347096985334</c:v>
                </c:pt>
                <c:pt idx="258">
                  <c:v>20.012280573870719</c:v>
                </c:pt>
                <c:pt idx="259">
                  <c:v>20.263979049874603</c:v>
                </c:pt>
                <c:pt idx="260">
                  <c:v>19.304575332522386</c:v>
                </c:pt>
                <c:pt idx="261">
                  <c:v>18.816031244663261</c:v>
                </c:pt>
                <c:pt idx="262">
                  <c:v>19.587547871131839</c:v>
                </c:pt>
                <c:pt idx="263">
                  <c:v>20.719412101362209</c:v>
                </c:pt>
                <c:pt idx="264">
                  <c:v>21.210410183287696</c:v>
                </c:pt>
                <c:pt idx="265">
                  <c:v>20.146330270023302</c:v>
                </c:pt>
                <c:pt idx="266">
                  <c:v>20.255534577318024</c:v>
                </c:pt>
                <c:pt idx="267">
                  <c:v>20.875670675233852</c:v>
                </c:pt>
                <c:pt idx="268">
                  <c:v>22.116306307688234</c:v>
                </c:pt>
                <c:pt idx="269">
                  <c:v>22.549038732325371</c:v>
                </c:pt>
                <c:pt idx="270">
                  <c:v>22.063991771573679</c:v>
                </c:pt>
                <c:pt idx="271">
                  <c:v>22.016422851503179</c:v>
                </c:pt>
                <c:pt idx="272">
                  <c:v>22.018170438978693</c:v>
                </c:pt>
                <c:pt idx="273">
                  <c:v>21.618656230444834</c:v>
                </c:pt>
                <c:pt idx="274">
                  <c:v>20.99373776978295</c:v>
                </c:pt>
                <c:pt idx="275">
                  <c:v>21.665851676164081</c:v>
                </c:pt>
                <c:pt idx="276">
                  <c:v>20.732311596401257</c:v>
                </c:pt>
                <c:pt idx="277">
                  <c:v>20.718441225057187</c:v>
                </c:pt>
                <c:pt idx="278">
                  <c:v>20.990073636108221</c:v>
                </c:pt>
                <c:pt idx="279">
                  <c:v>20.646947837416683</c:v>
                </c:pt>
                <c:pt idx="280">
                  <c:v>21.371217241950102</c:v>
                </c:pt>
                <c:pt idx="281">
                  <c:v>23.340259495840527</c:v>
                </c:pt>
                <c:pt idx="282">
                  <c:v>23.429565089355101</c:v>
                </c:pt>
                <c:pt idx="283">
                  <c:v>23.879841281380894</c:v>
                </c:pt>
                <c:pt idx="284">
                  <c:v>23.863742008896931</c:v>
                </c:pt>
                <c:pt idx="285">
                  <c:v>23.45710814916383</c:v>
                </c:pt>
                <c:pt idx="286">
                  <c:v>23.377732826836436</c:v>
                </c:pt>
                <c:pt idx="287">
                  <c:v>23.41371210955597</c:v>
                </c:pt>
                <c:pt idx="288">
                  <c:v>24.565830981831446</c:v>
                </c:pt>
                <c:pt idx="289">
                  <c:v>24.296054242218336</c:v>
                </c:pt>
                <c:pt idx="290">
                  <c:v>24.831648200286995</c:v>
                </c:pt>
                <c:pt idx="291">
                  <c:v>24.73770690613895</c:v>
                </c:pt>
                <c:pt idx="292">
                  <c:v>25.055526041665715</c:v>
                </c:pt>
                <c:pt idx="293">
                  <c:v>24.90758287350884</c:v>
                </c:pt>
                <c:pt idx="294">
                  <c:v>23.462959698780583</c:v>
                </c:pt>
                <c:pt idx="295">
                  <c:v>23.933432619071418</c:v>
                </c:pt>
                <c:pt idx="296">
                  <c:v>25.049133259816777</c:v>
                </c:pt>
                <c:pt idx="297">
                  <c:v>24.767990073557044</c:v>
                </c:pt>
                <c:pt idx="298">
                  <c:v>24.022827657375451</c:v>
                </c:pt>
                <c:pt idx="299">
                  <c:v>24.347737471274414</c:v>
                </c:pt>
                <c:pt idx="300">
                  <c:v>24.125004836378128</c:v>
                </c:pt>
                <c:pt idx="301">
                  <c:v>25.111171741250722</c:v>
                </c:pt>
                <c:pt idx="302">
                  <c:v>24.32775939440678</c:v>
                </c:pt>
                <c:pt idx="303">
                  <c:v>23.088696491234966</c:v>
                </c:pt>
                <c:pt idx="304">
                  <c:v>23.7882547186755</c:v>
                </c:pt>
                <c:pt idx="305">
                  <c:v>22.897840325719049</c:v>
                </c:pt>
                <c:pt idx="306">
                  <c:v>24.151309512657459</c:v>
                </c:pt>
                <c:pt idx="307">
                  <c:v>24.971982741271255</c:v>
                </c:pt>
                <c:pt idx="308">
                  <c:v>25.264458900985083</c:v>
                </c:pt>
                <c:pt idx="309">
                  <c:v>27.018538457482904</c:v>
                </c:pt>
                <c:pt idx="310">
                  <c:v>27.244207871405102</c:v>
                </c:pt>
                <c:pt idx="311">
                  <c:v>27.672359134019924</c:v>
                </c:pt>
                <c:pt idx="312">
                  <c:v>26.462317322495213</c:v>
                </c:pt>
                <c:pt idx="313">
                  <c:v>25.560075981303566</c:v>
                </c:pt>
                <c:pt idx="314">
                  <c:v>25.371190497785392</c:v>
                </c:pt>
                <c:pt idx="315">
                  <c:v>25.373192590156606</c:v>
                </c:pt>
                <c:pt idx="316">
                  <c:v>26.658270209569562</c:v>
                </c:pt>
                <c:pt idx="317">
                  <c:v>25.371965188368797</c:v>
                </c:pt>
                <c:pt idx="318">
                  <c:v>25.617649218954242</c:v>
                </c:pt>
                <c:pt idx="319">
                  <c:v>28.050296112668072</c:v>
                </c:pt>
                <c:pt idx="320">
                  <c:v>29.041716107932857</c:v>
                </c:pt>
                <c:pt idx="321">
                  <c:v>28.850404735276978</c:v>
                </c:pt>
                <c:pt idx="322">
                  <c:v>28.291760570773008</c:v>
                </c:pt>
                <c:pt idx="323">
                  <c:v>29.751404045317365</c:v>
                </c:pt>
                <c:pt idx="324">
                  <c:v>31.245155589120237</c:v>
                </c:pt>
                <c:pt idx="325">
                  <c:v>31.390408008953738</c:v>
                </c:pt>
                <c:pt idx="326">
                  <c:v>32.915913577452294</c:v>
                </c:pt>
                <c:pt idx="327">
                  <c:v>32.230981327381862</c:v>
                </c:pt>
                <c:pt idx="328">
                  <c:v>31.557030761667448</c:v>
                </c:pt>
                <c:pt idx="329">
                  <c:v>31.114283707696327</c:v>
                </c:pt>
                <c:pt idx="330">
                  <c:v>33.973572344241077</c:v>
                </c:pt>
                <c:pt idx="331">
                  <c:v>33.565036594185237</c:v>
                </c:pt>
                <c:pt idx="332">
                  <c:v>34.580953797328874</c:v>
                </c:pt>
                <c:pt idx="333">
                  <c:v>33.43381559478302</c:v>
                </c:pt>
                <c:pt idx="334">
                  <c:v>34.392251282623427</c:v>
                </c:pt>
                <c:pt idx="335">
                  <c:v>33.354070635611954</c:v>
                </c:pt>
                <c:pt idx="336">
                  <c:v>33.502887646349294</c:v>
                </c:pt>
                <c:pt idx="337">
                  <c:v>32.855049503386674</c:v>
                </c:pt>
                <c:pt idx="338">
                  <c:v>32.224321905973412</c:v>
                </c:pt>
                <c:pt idx="339">
                  <c:v>31.163063902417136</c:v>
                </c:pt>
                <c:pt idx="340">
                  <c:v>30.979093541592967</c:v>
                </c:pt>
                <c:pt idx="341">
                  <c:v>31.754844302387955</c:v>
                </c:pt>
                <c:pt idx="342">
                  <c:v>33.485932630964548</c:v>
                </c:pt>
                <c:pt idx="343">
                  <c:v>32.60958707376021</c:v>
                </c:pt>
                <c:pt idx="344">
                  <c:v>31.632625939347783</c:v>
                </c:pt>
                <c:pt idx="345">
                  <c:v>32.381138434548561</c:v>
                </c:pt>
                <c:pt idx="346">
                  <c:v>33.916832750401561</c:v>
                </c:pt>
                <c:pt idx="347">
                  <c:v>32.516260656895803</c:v>
                </c:pt>
                <c:pt idx="348">
                  <c:v>32.486235849242632</c:v>
                </c:pt>
                <c:pt idx="349">
                  <c:v>32.890722828228945</c:v>
                </c:pt>
                <c:pt idx="350">
                  <c:v>33.815305723639128</c:v>
                </c:pt>
                <c:pt idx="351">
                  <c:v>32.678432476547812</c:v>
                </c:pt>
                <c:pt idx="352">
                  <c:v>31.650573227061667</c:v>
                </c:pt>
                <c:pt idx="353">
                  <c:v>32.723928322457894</c:v>
                </c:pt>
                <c:pt idx="354">
                  <c:v>32.778831230684453</c:v>
                </c:pt>
                <c:pt idx="355">
                  <c:v>32.058015212077898</c:v>
                </c:pt>
                <c:pt idx="356">
                  <c:v>32.420555684676209</c:v>
                </c:pt>
                <c:pt idx="357">
                  <c:v>35.067416083582039</c:v>
                </c:pt>
                <c:pt idx="358">
                  <c:v>37.998048780926595</c:v>
                </c:pt>
                <c:pt idx="359">
                  <c:v>40.60501027779398</c:v>
                </c:pt>
                <c:pt idx="360">
                  <c:v>39.015784024362802</c:v>
                </c:pt>
                <c:pt idx="361">
                  <c:v>38.28421327145665</c:v>
                </c:pt>
                <c:pt idx="362">
                  <c:v>37.095148234851798</c:v>
                </c:pt>
                <c:pt idx="363">
                  <c:v>36.020072671138564</c:v>
                </c:pt>
                <c:pt idx="364">
                  <c:v>34.396854201220989</c:v>
                </c:pt>
                <c:pt idx="365">
                  <c:v>35.090578406792794</c:v>
                </c:pt>
                <c:pt idx="366">
                  <c:v>36.595467872283479</c:v>
                </c:pt>
                <c:pt idx="367">
                  <c:v>36.705116740023676</c:v>
                </c:pt>
                <c:pt idx="368">
                  <c:v>36.723055083489193</c:v>
                </c:pt>
                <c:pt idx="369">
                  <c:v>33.568994861325258</c:v>
                </c:pt>
                <c:pt idx="370">
                  <c:v>34.036430821988567</c:v>
                </c:pt>
                <c:pt idx="371">
                  <c:v>33.000422751804187</c:v>
                </c:pt>
                <c:pt idx="372">
                  <c:v>34.905117997665492</c:v>
                </c:pt>
                <c:pt idx="373">
                  <c:v>38.533399567387612</c:v>
                </c:pt>
                <c:pt idx="374">
                  <c:v>37.387516425585851</c:v>
                </c:pt>
                <c:pt idx="375">
                  <c:v>38.29877839228152</c:v>
                </c:pt>
                <c:pt idx="376">
                  <c:v>38.672398546273442</c:v>
                </c:pt>
                <c:pt idx="377">
                  <c:v>37.741887179831117</c:v>
                </c:pt>
                <c:pt idx="378">
                  <c:v>39.770807347626018</c:v>
                </c:pt>
                <c:pt idx="379">
                  <c:v>41.149788415235307</c:v>
                </c:pt>
                <c:pt idx="380">
                  <c:v>42.950511671873713</c:v>
                </c:pt>
                <c:pt idx="381">
                  <c:v>44.935831766329208</c:v>
                </c:pt>
                <c:pt idx="382">
                  <c:v>43.578936430318336</c:v>
                </c:pt>
                <c:pt idx="383">
                  <c:v>46.724695322761924</c:v>
                </c:pt>
                <c:pt idx="384">
                  <c:v>48.530076819152022</c:v>
                </c:pt>
                <c:pt idx="385">
                  <c:v>46.867357021054488</c:v>
                </c:pt>
                <c:pt idx="386">
                  <c:v>43.83098426578286</c:v>
                </c:pt>
                <c:pt idx="387">
                  <c:v>45.529523109512247</c:v>
                </c:pt>
                <c:pt idx="388">
                  <c:v>47.553843269279945</c:v>
                </c:pt>
                <c:pt idx="389">
                  <c:v>44.709697072062127</c:v>
                </c:pt>
                <c:pt idx="390">
                  <c:v>47.667130673900481</c:v>
                </c:pt>
                <c:pt idx="391">
                  <c:v>46.337424379212635</c:v>
                </c:pt>
                <c:pt idx="392">
                  <c:v>46.288914846187311</c:v>
                </c:pt>
                <c:pt idx="393">
                  <c:v>47.021409376152242</c:v>
                </c:pt>
                <c:pt idx="394">
                  <c:v>45.943676694504987</c:v>
                </c:pt>
                <c:pt idx="395">
                  <c:v>46.995840209408932</c:v>
                </c:pt>
                <c:pt idx="396">
                  <c:v>49.548984317720034</c:v>
                </c:pt>
                <c:pt idx="397">
                  <c:v>51.054774336475013</c:v>
                </c:pt>
                <c:pt idx="398">
                  <c:v>49.699367184302041</c:v>
                </c:pt>
                <c:pt idx="399">
                  <c:v>49.84115835221936</c:v>
                </c:pt>
                <c:pt idx="400">
                  <c:v>50.66416351869082</c:v>
                </c:pt>
                <c:pt idx="401">
                  <c:v>51.454824923860031</c:v>
                </c:pt>
                <c:pt idx="402">
                  <c:v>48.305213060770456</c:v>
                </c:pt>
                <c:pt idx="403">
                  <c:v>47.55919302608801</c:v>
                </c:pt>
                <c:pt idx="404">
                  <c:v>43.641457688015556</c:v>
                </c:pt>
                <c:pt idx="405">
                  <c:v>42.297143282695664</c:v>
                </c:pt>
                <c:pt idx="406">
                  <c:v>44.938869144658909</c:v>
                </c:pt>
                <c:pt idx="407">
                  <c:v>45.361351065965195</c:v>
                </c:pt>
                <c:pt idx="408">
                  <c:v>43.469937543188458</c:v>
                </c:pt>
                <c:pt idx="409">
                  <c:v>43.831599592022094</c:v>
                </c:pt>
                <c:pt idx="410">
                  <c:v>41.639659396614178</c:v>
                </c:pt>
                <c:pt idx="411">
                  <c:v>43.865856510786649</c:v>
                </c:pt>
                <c:pt idx="412">
                  <c:v>43.316366709891454</c:v>
                </c:pt>
                <c:pt idx="413">
                  <c:v>44.704510914406185</c:v>
                </c:pt>
                <c:pt idx="414">
                  <c:v>45.259725577606531</c:v>
                </c:pt>
                <c:pt idx="415">
                  <c:v>43.029008461747864</c:v>
                </c:pt>
                <c:pt idx="416">
                  <c:v>42.671123692476492</c:v>
                </c:pt>
                <c:pt idx="417">
                  <c:v>44.177483632417662</c:v>
                </c:pt>
                <c:pt idx="418">
                  <c:v>40.58638700272941</c:v>
                </c:pt>
                <c:pt idx="419">
                  <c:v>38.905070020063469</c:v>
                </c:pt>
                <c:pt idx="420">
                  <c:v>38.631750952926552</c:v>
                </c:pt>
                <c:pt idx="421">
                  <c:v>39.948604174885894</c:v>
                </c:pt>
                <c:pt idx="422">
                  <c:v>43.088159366405733</c:v>
                </c:pt>
                <c:pt idx="423">
                  <c:v>44.052194544672744</c:v>
                </c:pt>
                <c:pt idx="424">
                  <c:v>46.858555739290594</c:v>
                </c:pt>
                <c:pt idx="425">
                  <c:v>44.00236256351306</c:v>
                </c:pt>
                <c:pt idx="426">
                  <c:v>41.476265394873359</c:v>
                </c:pt>
                <c:pt idx="427">
                  <c:v>42.42331713684348</c:v>
                </c:pt>
                <c:pt idx="428">
                  <c:v>42.119444636361308</c:v>
                </c:pt>
                <c:pt idx="429">
                  <c:v>40.464612484981728</c:v>
                </c:pt>
                <c:pt idx="430">
                  <c:v>41.937377651033053</c:v>
                </c:pt>
                <c:pt idx="431">
                  <c:v>39.464168179454454</c:v>
                </c:pt>
                <c:pt idx="432">
                  <c:v>38.737596058964741</c:v>
                </c:pt>
                <c:pt idx="433">
                  <c:v>38.470724966855933</c:v>
                </c:pt>
                <c:pt idx="434">
                  <c:v>37.984371682265106</c:v>
                </c:pt>
                <c:pt idx="435">
                  <c:v>39.214560641551536</c:v>
                </c:pt>
                <c:pt idx="436">
                  <c:v>38.941830607538897</c:v>
                </c:pt>
                <c:pt idx="437">
                  <c:v>37.686465004904711</c:v>
                </c:pt>
                <c:pt idx="438">
                  <c:v>34.222306499617638</c:v>
                </c:pt>
                <c:pt idx="439">
                  <c:v>35.181055765931397</c:v>
                </c:pt>
                <c:pt idx="440">
                  <c:v>33.161941421193696</c:v>
                </c:pt>
                <c:pt idx="441">
                  <c:v>32.410142607300138</c:v>
                </c:pt>
                <c:pt idx="442">
                  <c:v>30.07444017641372</c:v>
                </c:pt>
                <c:pt idx="443">
                  <c:v>29.772021772618427</c:v>
                </c:pt>
                <c:pt idx="444">
                  <c:v>28.501945286523867</c:v>
                </c:pt>
                <c:pt idx="445">
                  <c:v>26.560889623889629</c:v>
                </c:pt>
                <c:pt idx="446">
                  <c:v>25.990362693270121</c:v>
                </c:pt>
                <c:pt idx="447">
                  <c:v>24.255555601682467</c:v>
                </c:pt>
                <c:pt idx="448">
                  <c:v>22.501918386051624</c:v>
                </c:pt>
                <c:pt idx="449">
                  <c:v>23.274889113193929</c:v>
                </c:pt>
                <c:pt idx="450">
                  <c:v>22.343922486884217</c:v>
                </c:pt>
                <c:pt idx="451">
                  <c:v>21.983432982447773</c:v>
                </c:pt>
                <c:pt idx="452">
                  <c:v>22.939657898873669</c:v>
                </c:pt>
                <c:pt idx="453">
                  <c:v>23.40892910543166</c:v>
                </c:pt>
                <c:pt idx="454">
                  <c:v>23.208576773574791</c:v>
                </c:pt>
                <c:pt idx="455">
                  <c:v>23.192840268008265</c:v>
                </c:pt>
                <c:pt idx="456">
                  <c:v>24.09113856989898</c:v>
                </c:pt>
                <c:pt idx="457">
                  <c:v>24.732523714674659</c:v>
                </c:pt>
                <c:pt idx="458">
                  <c:v>26.3291210930681</c:v>
                </c:pt>
                <c:pt idx="459">
                  <c:v>24.941931489838733</c:v>
                </c:pt>
                <c:pt idx="460">
                  <c:v>24.956803812374869</c:v>
                </c:pt>
                <c:pt idx="461">
                  <c:v>24.627833673368173</c:v>
                </c:pt>
                <c:pt idx="462">
                  <c:v>25.55387530982928</c:v>
                </c:pt>
                <c:pt idx="463">
                  <c:v>24.628613301974863</c:v>
                </c:pt>
                <c:pt idx="464">
                  <c:v>24.1297275821432</c:v>
                </c:pt>
                <c:pt idx="465">
                  <c:v>22.505016566442222</c:v>
                </c:pt>
                <c:pt idx="466">
                  <c:v>22.574705309510257</c:v>
                </c:pt>
                <c:pt idx="467">
                  <c:v>23.326714769365235</c:v>
                </c:pt>
                <c:pt idx="468">
                  <c:v>22.145128922668153</c:v>
                </c:pt>
                <c:pt idx="469">
                  <c:v>22.058158507143361</c:v>
                </c:pt>
                <c:pt idx="470">
                  <c:v>22.355431996408075</c:v>
                </c:pt>
                <c:pt idx="471">
                  <c:v>23.287682013435255</c:v>
                </c:pt>
                <c:pt idx="472">
                  <c:v>23.335708299187424</c:v>
                </c:pt>
                <c:pt idx="473">
                  <c:v>23.895089355829334</c:v>
                </c:pt>
                <c:pt idx="474">
                  <c:v>23.024128181006613</c:v>
                </c:pt>
                <c:pt idx="475">
                  <c:v>23.079963974998744</c:v>
                </c:pt>
                <c:pt idx="476">
                  <c:v>23.299311952597204</c:v>
                </c:pt>
                <c:pt idx="477">
                  <c:v>22.118589199844649</c:v>
                </c:pt>
                <c:pt idx="478">
                  <c:v>22.69139397870245</c:v>
                </c:pt>
                <c:pt idx="479">
                  <c:v>25.293735148800629</c:v>
                </c:pt>
                <c:pt idx="480">
                  <c:v>24.54148994518658</c:v>
                </c:pt>
                <c:pt idx="481">
                  <c:v>24.388864989667873</c:v>
                </c:pt>
                <c:pt idx="482">
                  <c:v>24.480171954321634</c:v>
                </c:pt>
                <c:pt idx="483">
                  <c:v>24.744342136757243</c:v>
                </c:pt>
                <c:pt idx="484">
                  <c:v>25.423696247684376</c:v>
                </c:pt>
                <c:pt idx="485">
                  <c:v>24.583458530724918</c:v>
                </c:pt>
                <c:pt idx="486">
                  <c:v>25.280693366957294</c:v>
                </c:pt>
                <c:pt idx="487">
                  <c:v>25.718607465685515</c:v>
                </c:pt>
                <c:pt idx="488">
                  <c:v>26.591320059770929</c:v>
                </c:pt>
                <c:pt idx="489">
                  <c:v>25.289123898699238</c:v>
                </c:pt>
                <c:pt idx="490">
                  <c:v>25.123797246223319</c:v>
                </c:pt>
                <c:pt idx="491">
                  <c:v>25.588145454903788</c:v>
                </c:pt>
                <c:pt idx="492">
                  <c:v>29.425776913118124</c:v>
                </c:pt>
                <c:pt idx="493">
                  <c:v>29.177617899918413</c:v>
                </c:pt>
                <c:pt idx="494">
                  <c:v>30.837612327104715</c:v>
                </c:pt>
                <c:pt idx="495">
                  <c:v>31.143814759075561</c:v>
                </c:pt>
                <c:pt idx="496">
                  <c:v>32.417068959515653</c:v>
                </c:pt>
                <c:pt idx="497">
                  <c:v>30.737870582173233</c:v>
                </c:pt>
                <c:pt idx="498">
                  <c:v>26.595530238227902</c:v>
                </c:pt>
                <c:pt idx="499">
                  <c:v>27.251986825858491</c:v>
                </c:pt>
                <c:pt idx="500">
                  <c:v>25.595582717565225</c:v>
                </c:pt>
                <c:pt idx="501">
                  <c:v>25.322206345642172</c:v>
                </c:pt>
                <c:pt idx="502">
                  <c:v>24.766585892281281</c:v>
                </c:pt>
                <c:pt idx="503">
                  <c:v>25.289612386929559</c:v>
                </c:pt>
                <c:pt idx="504">
                  <c:v>23.835070699297148</c:v>
                </c:pt>
                <c:pt idx="505">
                  <c:v>23.134320880376031</c:v>
                </c:pt>
                <c:pt idx="506">
                  <c:v>23.315553315304388</c:v>
                </c:pt>
                <c:pt idx="507">
                  <c:v>22.608791017550104</c:v>
                </c:pt>
                <c:pt idx="508">
                  <c:v>23.362822397780999</c:v>
                </c:pt>
                <c:pt idx="509">
                  <c:v>23.60942747484593</c:v>
                </c:pt>
                <c:pt idx="510">
                  <c:v>22.833426987689879</c:v>
                </c:pt>
                <c:pt idx="511">
                  <c:v>22.475150955121165</c:v>
                </c:pt>
                <c:pt idx="512">
                  <c:v>21.880574973938337</c:v>
                </c:pt>
                <c:pt idx="513">
                  <c:v>19.961022558103824</c:v>
                </c:pt>
                <c:pt idx="514">
                  <c:v>20.1861760883282</c:v>
                </c:pt>
                <c:pt idx="515">
                  <c:v>18.791051916430135</c:v>
                </c:pt>
                <c:pt idx="516">
                  <c:v>20.144483918484017</c:v>
                </c:pt>
                <c:pt idx="517">
                  <c:v>21.291208336952884</c:v>
                </c:pt>
                <c:pt idx="518">
                  <c:v>20.963160524179699</c:v>
                </c:pt>
                <c:pt idx="519">
                  <c:v>22.087873656985362</c:v>
                </c:pt>
                <c:pt idx="520">
                  <c:v>22.00461105651258</c:v>
                </c:pt>
                <c:pt idx="521">
                  <c:v>22.184295607736182</c:v>
                </c:pt>
                <c:pt idx="522">
                  <c:v>20.843307409443813</c:v>
                </c:pt>
                <c:pt idx="523">
                  <c:v>20.815601863735566</c:v>
                </c:pt>
                <c:pt idx="524">
                  <c:v>20.728904630422157</c:v>
                </c:pt>
                <c:pt idx="525">
                  <c:v>20.321715784702473</c:v>
                </c:pt>
                <c:pt idx="526">
                  <c:v>20.416006443719478</c:v>
                </c:pt>
                <c:pt idx="527">
                  <c:v>20.074377945361796</c:v>
                </c:pt>
                <c:pt idx="528">
                  <c:v>20.048870628780694</c:v>
                </c:pt>
                <c:pt idx="529">
                  <c:v>21.435799329170372</c:v>
                </c:pt>
                <c:pt idx="530">
                  <c:v>19.495417579185229</c:v>
                </c:pt>
                <c:pt idx="531">
                  <c:v>19.641322429844241</c:v>
                </c:pt>
                <c:pt idx="532">
                  <c:v>19.490690568333193</c:v>
                </c:pt>
                <c:pt idx="533">
                  <c:v>19.172265613415117</c:v>
                </c:pt>
                <c:pt idx="534">
                  <c:v>18.370818101488386</c:v>
                </c:pt>
                <c:pt idx="535">
                  <c:v>18.664870799745863</c:v>
                </c:pt>
                <c:pt idx="536">
                  <c:v>19.754318701586634</c:v>
                </c:pt>
                <c:pt idx="537">
                  <c:v>20.768605283270478</c:v>
                </c:pt>
                <c:pt idx="538">
                  <c:v>21.476573806783378</c:v>
                </c:pt>
                <c:pt idx="539">
                  <c:v>21.775910092111488</c:v>
                </c:pt>
                <c:pt idx="540">
                  <c:v>23.214181422709618</c:v>
                </c:pt>
                <c:pt idx="541">
                  <c:v>24.004616024357443</c:v>
                </c:pt>
                <c:pt idx="542">
                  <c:v>25.348366052402376</c:v>
                </c:pt>
                <c:pt idx="543">
                  <c:v>22.836562753352659</c:v>
                </c:pt>
                <c:pt idx="544">
                  <c:v>22.230048238763374</c:v>
                </c:pt>
                <c:pt idx="545">
                  <c:v>22.48006134222808</c:v>
                </c:pt>
                <c:pt idx="546">
                  <c:v>21.874955151543379</c:v>
                </c:pt>
                <c:pt idx="547">
                  <c:v>21.4664050583932</c:v>
                </c:pt>
                <c:pt idx="548">
                  <c:v>22.166830523932422</c:v>
                </c:pt>
                <c:pt idx="549">
                  <c:v>23.998667066815923</c:v>
                </c:pt>
                <c:pt idx="550">
                  <c:v>22.605816698585652</c:v>
                </c:pt>
                <c:pt idx="551">
                  <c:v>24.14288151622733</c:v>
                </c:pt>
                <c:pt idx="552">
                  <c:v>24.766139961914536</c:v>
                </c:pt>
                <c:pt idx="553">
                  <c:v>26.103737183338598</c:v>
                </c:pt>
                <c:pt idx="554">
                  <c:v>26.277404350865361</c:v>
                </c:pt>
                <c:pt idx="555">
                  <c:v>28.373309064937693</c:v>
                </c:pt>
                <c:pt idx="556">
                  <c:v>29.637679911865476</c:v>
                </c:pt>
                <c:pt idx="557">
                  <c:v>27.05972739853755</c:v>
                </c:pt>
                <c:pt idx="558">
                  <c:v>27.396374608408607</c:v>
                </c:pt>
                <c:pt idx="559">
                  <c:v>27.279794520834884</c:v>
                </c:pt>
                <c:pt idx="560">
                  <c:v>27.578215582962908</c:v>
                </c:pt>
                <c:pt idx="561">
                  <c:v>27.586668270148905</c:v>
                </c:pt>
                <c:pt idx="562">
                  <c:v>26.434313743421487</c:v>
                </c:pt>
                <c:pt idx="563">
                  <c:v>26.741391619609814</c:v>
                </c:pt>
                <c:pt idx="564">
                  <c:v>25.906660319583153</c:v>
                </c:pt>
                <c:pt idx="565">
                  <c:v>24.100169517670192</c:v>
                </c:pt>
                <c:pt idx="566">
                  <c:v>23.333859955790707</c:v>
                </c:pt>
                <c:pt idx="567">
                  <c:v>21.977313984917672</c:v>
                </c:pt>
                <c:pt idx="568">
                  <c:v>23.972110789025106</c:v>
                </c:pt>
                <c:pt idx="569">
                  <c:v>23.168395557749726</c:v>
                </c:pt>
                <c:pt idx="570">
                  <c:v>22.174336577194023</c:v>
                </c:pt>
                <c:pt idx="571">
                  <c:v>21.46680994948996</c:v>
                </c:pt>
                <c:pt idx="572">
                  <c:v>23.302563797503396</c:v>
                </c:pt>
                <c:pt idx="573">
                  <c:v>23.448192232268223</c:v>
                </c:pt>
                <c:pt idx="574">
                  <c:v>24.685356353875587</c:v>
                </c:pt>
                <c:pt idx="575">
                  <c:v>23.82938597446875</c:v>
                </c:pt>
                <c:pt idx="576">
                  <c:v>24.247242326479899</c:v>
                </c:pt>
                <c:pt idx="577">
                  <c:v>23.340574093553922</c:v>
                </c:pt>
                <c:pt idx="578">
                  <c:v>23.072055718486219</c:v>
                </c:pt>
                <c:pt idx="579">
                  <c:v>23.470769873976455</c:v>
                </c:pt>
                <c:pt idx="580">
                  <c:v>24.294285137713988</c:v>
                </c:pt>
                <c:pt idx="581">
                  <c:v>24.568794019994456</c:v>
                </c:pt>
                <c:pt idx="582">
                  <c:v>25.061336450604529</c:v>
                </c:pt>
                <c:pt idx="583">
                  <c:v>24.898399453261803</c:v>
                </c:pt>
                <c:pt idx="584">
                  <c:v>26.400068784920652</c:v>
                </c:pt>
                <c:pt idx="585">
                  <c:v>24.061455808483888</c:v>
                </c:pt>
                <c:pt idx="586">
                  <c:v>22.699981575506335</c:v>
                </c:pt>
                <c:pt idx="587">
                  <c:v>23.449911283622491</c:v>
                </c:pt>
                <c:pt idx="588">
                  <c:v>23.731109187674836</c:v>
                </c:pt>
                <c:pt idx="589">
                  <c:v>24.709017060372247</c:v>
                </c:pt>
                <c:pt idx="590">
                  <c:v>24.829484120006033</c:v>
                </c:pt>
                <c:pt idx="591">
                  <c:v>25.665821281262907</c:v>
                </c:pt>
                <c:pt idx="592">
                  <c:v>24.850296924775062</c:v>
                </c:pt>
                <c:pt idx="593">
                  <c:v>24.474489149987651</c:v>
                </c:pt>
                <c:pt idx="594">
                  <c:v>25.689990112329745</c:v>
                </c:pt>
                <c:pt idx="595">
                  <c:v>25.23787394973348</c:v>
                </c:pt>
                <c:pt idx="596">
                  <c:v>26.035410523661515</c:v>
                </c:pt>
                <c:pt idx="597">
                  <c:v>25.94834689307881</c:v>
                </c:pt>
                <c:pt idx="598">
                  <c:v>24.975390607406887</c:v>
                </c:pt>
                <c:pt idx="599">
                  <c:v>24.153321495461409</c:v>
                </c:pt>
                <c:pt idx="600">
                  <c:v>23.891746912041349</c:v>
                </c:pt>
                <c:pt idx="601">
                  <c:v>25.018236527475732</c:v>
                </c:pt>
                <c:pt idx="602">
                  <c:v>23.810328680770326</c:v>
                </c:pt>
                <c:pt idx="603">
                  <c:v>24.002242694304488</c:v>
                </c:pt>
                <c:pt idx="604">
                  <c:v>23.718006197029574</c:v>
                </c:pt>
                <c:pt idx="605">
                  <c:v>22.517197578809832</c:v>
                </c:pt>
                <c:pt idx="606">
                  <c:v>21.217211614123283</c:v>
                </c:pt>
                <c:pt idx="607">
                  <c:v>22.314059105290063</c:v>
                </c:pt>
                <c:pt idx="608">
                  <c:v>22.907238716875806</c:v>
                </c:pt>
                <c:pt idx="609">
                  <c:v>23.259096314293959</c:v>
                </c:pt>
                <c:pt idx="610">
                  <c:v>22.329404598970353</c:v>
                </c:pt>
                <c:pt idx="611">
                  <c:v>23.753758905014259</c:v>
                </c:pt>
                <c:pt idx="612">
                  <c:v>23.147440700506287</c:v>
                </c:pt>
                <c:pt idx="613">
                  <c:v>24.43732491045585</c:v>
                </c:pt>
                <c:pt idx="614">
                  <c:v>22.644767770477547</c:v>
                </c:pt>
                <c:pt idx="615">
                  <c:v>21.990425029651462</c:v>
                </c:pt>
                <c:pt idx="616">
                  <c:v>22.156848006967696</c:v>
                </c:pt>
                <c:pt idx="617">
                  <c:v>20.928812112175383</c:v>
                </c:pt>
                <c:pt idx="618">
                  <c:v>20.633071431371665</c:v>
                </c:pt>
                <c:pt idx="619">
                  <c:v>21.752592752844674</c:v>
                </c:pt>
                <c:pt idx="620">
                  <c:v>21.714887201562444</c:v>
                </c:pt>
                <c:pt idx="621">
                  <c:v>20.568305125903734</c:v>
                </c:pt>
                <c:pt idx="622">
                  <c:v>21.0634962369002</c:v>
                </c:pt>
                <c:pt idx="623">
                  <c:v>20.633973848361382</c:v>
                </c:pt>
                <c:pt idx="624">
                  <c:v>21.167773188798197</c:v>
                </c:pt>
                <c:pt idx="625">
                  <c:v>19.202653452295998</c:v>
                </c:pt>
                <c:pt idx="626">
                  <c:v>18.434750653086549</c:v>
                </c:pt>
                <c:pt idx="627">
                  <c:v>18.194670497168925</c:v>
                </c:pt>
                <c:pt idx="628">
                  <c:v>18.059395787011901</c:v>
                </c:pt>
                <c:pt idx="629">
                  <c:v>18.037289766196515</c:v>
                </c:pt>
                <c:pt idx="630">
                  <c:v>18.118672954381225</c:v>
                </c:pt>
                <c:pt idx="631">
                  <c:v>18.722405778218587</c:v>
                </c:pt>
                <c:pt idx="632">
                  <c:v>19.10805523963073</c:v>
                </c:pt>
                <c:pt idx="633">
                  <c:v>18.642281418835534</c:v>
                </c:pt>
                <c:pt idx="634">
                  <c:v>18.702098124432609</c:v>
                </c:pt>
                <c:pt idx="635">
                  <c:v>19.26720038677048</c:v>
                </c:pt>
                <c:pt idx="636">
                  <c:v>19.926265035807365</c:v>
                </c:pt>
                <c:pt idx="637">
                  <c:v>19.816472550749626</c:v>
                </c:pt>
                <c:pt idx="638">
                  <c:v>20.595608349680457</c:v>
                </c:pt>
                <c:pt idx="639">
                  <c:v>21.308384010339978</c:v>
                </c:pt>
                <c:pt idx="640">
                  <c:v>21.781648709543809</c:v>
                </c:pt>
                <c:pt idx="641">
                  <c:v>20.795111158810389</c:v>
                </c:pt>
                <c:pt idx="642">
                  <c:v>19.804062194387519</c:v>
                </c:pt>
                <c:pt idx="643">
                  <c:v>20.973297461000818</c:v>
                </c:pt>
                <c:pt idx="644">
                  <c:v>21.433685909197916</c:v>
                </c:pt>
                <c:pt idx="645">
                  <c:v>22.062954624488707</c:v>
                </c:pt>
                <c:pt idx="646">
                  <c:v>22.773498901696314</c:v>
                </c:pt>
                <c:pt idx="647">
                  <c:v>21.912298267497945</c:v>
                </c:pt>
                <c:pt idx="648">
                  <c:v>22.266212721284301</c:v>
                </c:pt>
                <c:pt idx="649">
                  <c:v>22.075865898575206</c:v>
                </c:pt>
                <c:pt idx="650">
                  <c:v>23.26422829682117</c:v>
                </c:pt>
                <c:pt idx="651">
                  <c:v>23.653081168013877</c:v>
                </c:pt>
                <c:pt idx="652">
                  <c:v>23.672134131244444</c:v>
                </c:pt>
                <c:pt idx="653">
                  <c:v>23.590930801617333</c:v>
                </c:pt>
                <c:pt idx="654">
                  <c:v>23.07114292694386</c:v>
                </c:pt>
                <c:pt idx="655">
                  <c:v>23.660795131396689</c:v>
                </c:pt>
                <c:pt idx="656">
                  <c:v>23.524108245487575</c:v>
                </c:pt>
                <c:pt idx="657">
                  <c:v>22.850077248041828</c:v>
                </c:pt>
                <c:pt idx="658">
                  <c:v>23.347538153509635</c:v>
                </c:pt>
                <c:pt idx="659">
                  <c:v>22.48639460633666</c:v>
                </c:pt>
                <c:pt idx="660">
                  <c:v>22.498474975869957</c:v>
                </c:pt>
                <c:pt idx="661">
                  <c:v>21.502099478020149</c:v>
                </c:pt>
                <c:pt idx="662">
                  <c:v>20.940826536016576</c:v>
                </c:pt>
                <c:pt idx="663">
                  <c:v>20.867560256621648</c:v>
                </c:pt>
                <c:pt idx="664">
                  <c:v>22.04948170302174</c:v>
                </c:pt>
                <c:pt idx="665">
                  <c:v>23.291573823040469</c:v>
                </c:pt>
                <c:pt idx="666">
                  <c:v>26.281828204785452</c:v>
                </c:pt>
                <c:pt idx="667">
                  <c:v>26.396677900401606</c:v>
                </c:pt>
                <c:pt idx="668">
                  <c:v>27.081214601401239</c:v>
                </c:pt>
                <c:pt idx="669">
                  <c:v>27.869182436317644</c:v>
                </c:pt>
                <c:pt idx="670">
                  <c:v>27.665692702580575</c:v>
                </c:pt>
                <c:pt idx="671">
                  <c:v>26.95599604791083</c:v>
                </c:pt>
                <c:pt idx="672">
                  <c:v>26.205881757351342</c:v>
                </c:pt>
                <c:pt idx="673">
                  <c:v>24.756389486591395</c:v>
                </c:pt>
                <c:pt idx="674">
                  <c:v>23.092863742756272</c:v>
                </c:pt>
                <c:pt idx="675">
                  <c:v>24.257771598937417</c:v>
                </c:pt>
                <c:pt idx="676">
                  <c:v>23.900249573100147</c:v>
                </c:pt>
                <c:pt idx="677">
                  <c:v>21.823951201539906</c:v>
                </c:pt>
                <c:pt idx="678">
                  <c:v>22.663278084614387</c:v>
                </c:pt>
                <c:pt idx="679">
                  <c:v>22.325536927825244</c:v>
                </c:pt>
                <c:pt idx="680">
                  <c:v>21.676276858919802</c:v>
                </c:pt>
                <c:pt idx="681">
                  <c:v>22.539054253958096</c:v>
                </c:pt>
                <c:pt idx="682">
                  <c:v>22.324927748060773</c:v>
                </c:pt>
                <c:pt idx="683">
                  <c:v>22.856547129305927</c:v>
                </c:pt>
                <c:pt idx="684">
                  <c:v>24.313586513777448</c:v>
                </c:pt>
                <c:pt idx="685">
                  <c:v>24.979296496530772</c:v>
                </c:pt>
                <c:pt idx="686">
                  <c:v>26.821322801687352</c:v>
                </c:pt>
                <c:pt idx="687">
                  <c:v>26.313920359132275</c:v>
                </c:pt>
                <c:pt idx="688">
                  <c:v>24.531602027573282</c:v>
                </c:pt>
                <c:pt idx="689">
                  <c:v>24.136111622269169</c:v>
                </c:pt>
                <c:pt idx="690">
                  <c:v>24.426834267728957</c:v>
                </c:pt>
                <c:pt idx="691">
                  <c:v>25.577872736335209</c:v>
                </c:pt>
                <c:pt idx="692">
                  <c:v>25.307691864650575</c:v>
                </c:pt>
                <c:pt idx="693">
                  <c:v>24.977218571120535</c:v>
                </c:pt>
                <c:pt idx="694">
                  <c:v>24.145168248636484</c:v>
                </c:pt>
                <c:pt idx="695">
                  <c:v>24.1372957503301</c:v>
                </c:pt>
                <c:pt idx="696">
                  <c:v>24.306646283235239</c:v>
                </c:pt>
                <c:pt idx="697">
                  <c:v>26.309244844136476</c:v>
                </c:pt>
                <c:pt idx="698">
                  <c:v>25.646862173417755</c:v>
                </c:pt>
                <c:pt idx="699">
                  <c:v>25.165013414960956</c:v>
                </c:pt>
                <c:pt idx="700">
                  <c:v>24.036376395834299</c:v>
                </c:pt>
                <c:pt idx="701">
                  <c:v>24.22402568565176</c:v>
                </c:pt>
                <c:pt idx="702">
                  <c:v>23.946051804734115</c:v>
                </c:pt>
                <c:pt idx="703">
                  <c:v>22.417711227854323</c:v>
                </c:pt>
                <c:pt idx="704">
                  <c:v>22.035504736459099</c:v>
                </c:pt>
                <c:pt idx="705">
                  <c:v>21.050073582969979</c:v>
                </c:pt>
                <c:pt idx="706">
                  <c:v>20.786519813006471</c:v>
                </c:pt>
                <c:pt idx="707">
                  <c:v>21.418902073270818</c:v>
                </c:pt>
                <c:pt idx="708">
                  <c:v>20.876394906405139</c:v>
                </c:pt>
                <c:pt idx="709">
                  <c:v>21.466621480574659</c:v>
                </c:pt>
                <c:pt idx="710">
                  <c:v>21.353506724486238</c:v>
                </c:pt>
                <c:pt idx="711">
                  <c:v>21.700228441447038</c:v>
                </c:pt>
                <c:pt idx="712">
                  <c:v>21.533885452353676</c:v>
                </c:pt>
                <c:pt idx="713">
                  <c:v>21.749576604682986</c:v>
                </c:pt>
                <c:pt idx="714">
                  <c:v>22.290464356461516</c:v>
                </c:pt>
                <c:pt idx="715">
                  <c:v>22.220475148108758</c:v>
                </c:pt>
                <c:pt idx="716">
                  <c:v>19.961222178683233</c:v>
                </c:pt>
                <c:pt idx="717">
                  <c:v>20.103634322149581</c:v>
                </c:pt>
                <c:pt idx="718">
                  <c:v>19.029069482800001</c:v>
                </c:pt>
                <c:pt idx="719">
                  <c:v>20.496392504993167</c:v>
                </c:pt>
                <c:pt idx="720">
                  <c:v>21.412885077708133</c:v>
                </c:pt>
                <c:pt idx="721">
                  <c:v>21.095584963743679</c:v>
                </c:pt>
                <c:pt idx="722">
                  <c:v>20.597517295340968</c:v>
                </c:pt>
                <c:pt idx="723">
                  <c:v>19.147039988704005</c:v>
                </c:pt>
                <c:pt idx="724">
                  <c:v>19.127350877661264</c:v>
                </c:pt>
                <c:pt idx="725">
                  <c:v>19.199085704493243</c:v>
                </c:pt>
                <c:pt idx="726">
                  <c:v>18.34702539418257</c:v>
                </c:pt>
                <c:pt idx="727">
                  <c:v>18.14453307850221</c:v>
                </c:pt>
                <c:pt idx="728">
                  <c:v>18.580962492113077</c:v>
                </c:pt>
                <c:pt idx="729">
                  <c:v>17.497316031030522</c:v>
                </c:pt>
                <c:pt idx="730">
                  <c:v>17.225519006983305</c:v>
                </c:pt>
                <c:pt idx="731">
                  <c:v>16.465538075125032</c:v>
                </c:pt>
                <c:pt idx="732">
                  <c:v>15.882978317927204</c:v>
                </c:pt>
                <c:pt idx="733">
                  <c:v>16.1755604788939</c:v>
                </c:pt>
                <c:pt idx="734">
                  <c:v>16.060416697958718</c:v>
                </c:pt>
                <c:pt idx="735">
                  <c:v>16.390131728685642</c:v>
                </c:pt>
                <c:pt idx="736">
                  <c:v>16.69080708930732</c:v>
                </c:pt>
                <c:pt idx="737">
                  <c:v>16.724623684222312</c:v>
                </c:pt>
                <c:pt idx="738">
                  <c:v>16.009822236157721</c:v>
                </c:pt>
                <c:pt idx="739">
                  <c:v>15.059899277427444</c:v>
                </c:pt>
                <c:pt idx="740">
                  <c:v>15.280175810139522</c:v>
                </c:pt>
                <c:pt idx="741">
                  <c:v>15.319322044568976</c:v>
                </c:pt>
                <c:pt idx="742">
                  <c:v>15.46675066387983</c:v>
                </c:pt>
                <c:pt idx="743">
                  <c:v>15.562675100857804</c:v>
                </c:pt>
                <c:pt idx="744">
                  <c:v>16.311177391725447</c:v>
                </c:pt>
                <c:pt idx="745">
                  <c:v>16.655441394658634</c:v>
                </c:pt>
                <c:pt idx="746">
                  <c:v>16.1929918707296</c:v>
                </c:pt>
                <c:pt idx="747">
                  <c:v>16.730102488315925</c:v>
                </c:pt>
                <c:pt idx="748">
                  <c:v>17.168586369521055</c:v>
                </c:pt>
                <c:pt idx="749">
                  <c:v>16.500101329231704</c:v>
                </c:pt>
                <c:pt idx="750">
                  <c:v>16.841389409086176</c:v>
                </c:pt>
                <c:pt idx="751">
                  <c:v>16.949176415602086</c:v>
                </c:pt>
                <c:pt idx="752">
                  <c:v>15.619591927639661</c:v>
                </c:pt>
                <c:pt idx="753">
                  <c:v>16.069601114048773</c:v>
                </c:pt>
                <c:pt idx="754">
                  <c:v>16.755163424456452</c:v>
                </c:pt>
                <c:pt idx="755">
                  <c:v>16.618823157172965</c:v>
                </c:pt>
                <c:pt idx="756">
                  <c:v>16.184970792930439</c:v>
                </c:pt>
                <c:pt idx="757">
                  <c:v>15.968314246475424</c:v>
                </c:pt>
                <c:pt idx="758">
                  <c:v>14.901607950152268</c:v>
                </c:pt>
                <c:pt idx="759">
                  <c:v>14.421460634454922</c:v>
                </c:pt>
                <c:pt idx="760">
                  <c:v>14.134555512554803</c:v>
                </c:pt>
                <c:pt idx="761">
                  <c:v>14.310060402086476</c:v>
                </c:pt>
                <c:pt idx="762">
                  <c:v>14.060224281180188</c:v>
                </c:pt>
                <c:pt idx="763">
                  <c:v>14.207560432322824</c:v>
                </c:pt>
                <c:pt idx="764">
                  <c:v>13.628815283620622</c:v>
                </c:pt>
                <c:pt idx="765">
                  <c:v>13.866700976712027</c:v>
                </c:pt>
                <c:pt idx="766">
                  <c:v>13.329498344778051</c:v>
                </c:pt>
                <c:pt idx="767">
                  <c:v>13.72422601609007</c:v>
                </c:pt>
                <c:pt idx="768">
                  <c:v>13.217913190564145</c:v>
                </c:pt>
                <c:pt idx="769">
                  <c:v>14.102574184670145</c:v>
                </c:pt>
                <c:pt idx="770">
                  <c:v>13.334676761845913</c:v>
                </c:pt>
                <c:pt idx="771">
                  <c:v>13.178936774785287</c:v>
                </c:pt>
                <c:pt idx="772">
                  <c:v>13.312415254402923</c:v>
                </c:pt>
                <c:pt idx="773">
                  <c:v>12.235222672322038</c:v>
                </c:pt>
                <c:pt idx="774">
                  <c:v>11.356438235702573</c:v>
                </c:pt>
                <c:pt idx="775">
                  <c:v>11.559765221600937</c:v>
                </c:pt>
                <c:pt idx="776">
                  <c:v>11.916050825840767</c:v>
                </c:pt>
                <c:pt idx="777">
                  <c:v>11.363413599493171</c:v>
                </c:pt>
                <c:pt idx="778">
                  <c:v>10.806129650905342</c:v>
                </c:pt>
                <c:pt idx="779">
                  <c:v>10.539190879190528</c:v>
                </c:pt>
                <c:pt idx="780">
                  <c:v>10.96199838233904</c:v>
                </c:pt>
                <c:pt idx="781">
                  <c:v>11.584913671549659</c:v>
                </c:pt>
                <c:pt idx="782">
                  <c:v>11.482146066444097</c:v>
                </c:pt>
                <c:pt idx="783">
                  <c:v>11.796833872746305</c:v>
                </c:pt>
                <c:pt idx="784">
                  <c:v>11.243511245329969</c:v>
                </c:pt>
                <c:pt idx="785">
                  <c:v>10.876127075721396</c:v>
                </c:pt>
                <c:pt idx="786">
                  <c:v>10.79610505780686</c:v>
                </c:pt>
                <c:pt idx="787">
                  <c:v>10.981437038780037</c:v>
                </c:pt>
                <c:pt idx="788">
                  <c:v>11.659621418986537</c:v>
                </c:pt>
                <c:pt idx="789">
                  <c:v>11.680327670126795</c:v>
                </c:pt>
                <c:pt idx="790">
                  <c:v>11.304673033308108</c:v>
                </c:pt>
                <c:pt idx="791">
                  <c:v>11.212457218990165</c:v>
                </c:pt>
                <c:pt idx="792">
                  <c:v>10.051146197597401</c:v>
                </c:pt>
                <c:pt idx="793">
                  <c:v>10.09553850756264</c:v>
                </c:pt>
                <c:pt idx="794">
                  <c:v>9.4768439909472093</c:v>
                </c:pt>
                <c:pt idx="795">
                  <c:v>9.3395914992008446</c:v>
                </c:pt>
                <c:pt idx="796">
                  <c:v>9.4191312261776812</c:v>
                </c:pt>
                <c:pt idx="797">
                  <c:v>9.7478378900724092</c:v>
                </c:pt>
                <c:pt idx="798">
                  <c:v>9.6662508846886208</c:v>
                </c:pt>
                <c:pt idx="799">
                  <c:v>9.7172641575795691</c:v>
                </c:pt>
                <c:pt idx="800">
                  <c:v>10.254922209253907</c:v>
                </c:pt>
                <c:pt idx="801">
                  <c:v>10.47785826062518</c:v>
                </c:pt>
                <c:pt idx="802">
                  <c:v>10.250102958044026</c:v>
                </c:pt>
                <c:pt idx="803">
                  <c:v>10.829466367734152</c:v>
                </c:pt>
                <c:pt idx="804">
                  <c:v>11.48506218538698</c:v>
                </c:pt>
                <c:pt idx="805">
                  <c:v>11.38442939886151</c:v>
                </c:pt>
                <c:pt idx="806">
                  <c:v>10.794065100962536</c:v>
                </c:pt>
                <c:pt idx="807">
                  <c:v>10.779139731256118</c:v>
                </c:pt>
                <c:pt idx="808">
                  <c:v>10.410669587776301</c:v>
                </c:pt>
                <c:pt idx="809">
                  <c:v>10.084304234612995</c:v>
                </c:pt>
                <c:pt idx="810">
                  <c:v>9.4415181519286744</c:v>
                </c:pt>
                <c:pt idx="811">
                  <c:v>9.5914977711168152</c:v>
                </c:pt>
                <c:pt idx="812">
                  <c:v>9.9836071747360684</c:v>
                </c:pt>
                <c:pt idx="813">
                  <c:v>10.175427973844172</c:v>
                </c:pt>
                <c:pt idx="814">
                  <c:v>9.5946209593305127</c:v>
                </c:pt>
                <c:pt idx="815">
                  <c:v>9.1845761040595697</c:v>
                </c:pt>
                <c:pt idx="816">
                  <c:v>9.0754911169708006</c:v>
                </c:pt>
                <c:pt idx="817">
                  <c:v>8.8528142197831201</c:v>
                </c:pt>
                <c:pt idx="818">
                  <c:v>9.4080785442116461</c:v>
                </c:pt>
                <c:pt idx="819">
                  <c:v>9.2896174393578086</c:v>
                </c:pt>
                <c:pt idx="820">
                  <c:v>9.2353432035651508</c:v>
                </c:pt>
                <c:pt idx="821">
                  <c:v>9.7075168730992534</c:v>
                </c:pt>
                <c:pt idx="822">
                  <c:v>9.3032905243179282</c:v>
                </c:pt>
                <c:pt idx="823">
                  <c:v>9.0314843421792137</c:v>
                </c:pt>
                <c:pt idx="824">
                  <c:v>8.7451879473503933</c:v>
                </c:pt>
                <c:pt idx="825">
                  <c:v>8.0330278184189421</c:v>
                </c:pt>
                <c:pt idx="826">
                  <c:v>7.6195922176565603</c:v>
                </c:pt>
                <c:pt idx="827">
                  <c:v>6.7734504796490391</c:v>
                </c:pt>
                <c:pt idx="828">
                  <c:v>6.6124083464723675</c:v>
                </c:pt>
                <c:pt idx="829">
                  <c:v>6.6667465952592195</c:v>
                </c:pt>
                <c:pt idx="830">
                  <c:v>6.8457809772780749</c:v>
                </c:pt>
                <c:pt idx="831">
                  <c:v>6.7589961675679406</c:v>
                </c:pt>
                <c:pt idx="832">
                  <c:v>6.7782472688090039</c:v>
                </c:pt>
                <c:pt idx="833">
                  <c:v>6.8175148943653587</c:v>
                </c:pt>
                <c:pt idx="834">
                  <c:v>6.6878912980181893</c:v>
                </c:pt>
                <c:pt idx="835">
                  <c:v>6.5166656590376011</c:v>
                </c:pt>
                <c:pt idx="836">
                  <c:v>6.3550019681098551</c:v>
                </c:pt>
                <c:pt idx="837">
                  <c:v>5.8397708169549531</c:v>
                </c:pt>
                <c:pt idx="838">
                  <c:v>6.1471673411815013</c:v>
                </c:pt>
                <c:pt idx="839">
                  <c:v>6.1059547328521111</c:v>
                </c:pt>
                <c:pt idx="840">
                  <c:v>6.1817954721095898</c:v>
                </c:pt>
                <c:pt idx="841">
                  <c:v>6.0349246541512658</c:v>
                </c:pt>
                <c:pt idx="842">
                  <c:v>6.3429083527635655</c:v>
                </c:pt>
                <c:pt idx="843">
                  <c:v>6.8585808518614355</c:v>
                </c:pt>
                <c:pt idx="844">
                  <c:v>6.6828093559938253</c:v>
                </c:pt>
                <c:pt idx="845">
                  <c:v>6.7770423491252565</c:v>
                </c:pt>
                <c:pt idx="846">
                  <c:v>6.8105321383497905</c:v>
                </c:pt>
                <c:pt idx="847">
                  <c:v>7.181389648351705</c:v>
                </c:pt>
                <c:pt idx="848">
                  <c:v>6.3509918541612338</c:v>
                </c:pt>
                <c:pt idx="849">
                  <c:v>6.4061761143820837</c:v>
                </c:pt>
                <c:pt idx="850">
                  <c:v>6.4669836206883984</c:v>
                </c:pt>
                <c:pt idx="851">
                  <c:v>6.5597164164713107</c:v>
                </c:pt>
                <c:pt idx="852">
                  <c:v>6.4349573967115603</c:v>
                </c:pt>
                <c:pt idx="853">
                  <c:v>6.2751240009839009</c:v>
                </c:pt>
                <c:pt idx="854">
                  <c:v>6.0040298186235583</c:v>
                </c:pt>
                <c:pt idx="855">
                  <c:v>6.1801830207420103</c:v>
                </c:pt>
                <c:pt idx="856">
                  <c:v>6.4103412826161241</c:v>
                </c:pt>
                <c:pt idx="857">
                  <c:v>6.2161874840938571</c:v>
                </c:pt>
                <c:pt idx="858">
                  <c:v>6.2363719266288475</c:v>
                </c:pt>
                <c:pt idx="859">
                  <c:v>6.0494380960262788</c:v>
                </c:pt>
                <c:pt idx="860">
                  <c:v>5.5307692728676612</c:v>
                </c:pt>
                <c:pt idx="861">
                  <c:v>5.3004003082634101</c:v>
                </c:pt>
                <c:pt idx="862">
                  <c:v>5.4337559171135794</c:v>
                </c:pt>
                <c:pt idx="863">
                  <c:v>5.7024500253845654</c:v>
                </c:pt>
                <c:pt idx="864">
                  <c:v>5.6828946513045802</c:v>
                </c:pt>
                <c:pt idx="865">
                  <c:v>5.489831604641962</c:v>
                </c:pt>
                <c:pt idx="866">
                  <c:v>5.5303065238967157</c:v>
                </c:pt>
                <c:pt idx="867">
                  <c:v>5.5818478033280705</c:v>
                </c:pt>
                <c:pt idx="868">
                  <c:v>5.233275513287567</c:v>
                </c:pt>
                <c:pt idx="869">
                  <c:v>5.2318944323225463</c:v>
                </c:pt>
                <c:pt idx="870">
                  <c:v>5.3585983590118094</c:v>
                </c:pt>
                <c:pt idx="871">
                  <c:v>5.343283844535387</c:v>
                </c:pt>
                <c:pt idx="872">
                  <c:v>5.2386449089857843</c:v>
                </c:pt>
                <c:pt idx="873">
                  <c:v>5.4758008738284971</c:v>
                </c:pt>
                <c:pt idx="874">
                  <c:v>5.4918877156385157</c:v>
                </c:pt>
                <c:pt idx="875">
                  <c:v>5.2419657025827631</c:v>
                </c:pt>
                <c:pt idx="876">
                  <c:v>5.5923494878250715</c:v>
                </c:pt>
                <c:pt idx="877">
                  <c:v>5.622195444268498</c:v>
                </c:pt>
                <c:pt idx="878">
                  <c:v>5.5168259594992923</c:v>
                </c:pt>
                <c:pt idx="879">
                  <c:v>5.5455777309005425</c:v>
                </c:pt>
                <c:pt idx="880">
                  <c:v>5.6307552190991386</c:v>
                </c:pt>
                <c:pt idx="881">
                  <c:v>5.6988159764639112</c:v>
                </c:pt>
                <c:pt idx="882">
                  <c:v>5.7917830598353746</c:v>
                </c:pt>
                <c:pt idx="883">
                  <c:v>5.6084413331099281</c:v>
                </c:pt>
                <c:pt idx="884">
                  <c:v>5.4541734883541837</c:v>
                </c:pt>
                <c:pt idx="885">
                  <c:v>5.1709385208991092</c:v>
                </c:pt>
                <c:pt idx="886">
                  <c:v>5.2981382237910868</c:v>
                </c:pt>
                <c:pt idx="887">
                  <c:v>5.0614494418802201</c:v>
                </c:pt>
                <c:pt idx="888">
                  <c:v>5.1055527312179851</c:v>
                </c:pt>
                <c:pt idx="889">
                  <c:v>5.1452455850328001</c:v>
                </c:pt>
                <c:pt idx="890">
                  <c:v>5.4570353874972906</c:v>
                </c:pt>
                <c:pt idx="891">
                  <c:v>5.1253293200576762</c:v>
                </c:pt>
                <c:pt idx="892">
                  <c:v>5.0307542033523758</c:v>
                </c:pt>
                <c:pt idx="893">
                  <c:v>4.8627810610078592</c:v>
                </c:pt>
                <c:pt idx="894">
                  <c:v>4.8285684978005303</c:v>
                </c:pt>
                <c:pt idx="895">
                  <c:v>4.7676849398682242</c:v>
                </c:pt>
                <c:pt idx="896">
                  <c:v>4.6092203317709224</c:v>
                </c:pt>
                <c:pt idx="897">
                  <c:v>4.6959776840691605</c:v>
                </c:pt>
                <c:pt idx="898">
                  <c:v>4.3179899545320088</c:v>
                </c:pt>
                <c:pt idx="899">
                  <c:v>4.3056871854695835</c:v>
                </c:pt>
                <c:pt idx="900">
                  <c:v>4.7150002674845535</c:v>
                </c:pt>
                <c:pt idx="901">
                  <c:v>4.5915278956811063</c:v>
                </c:pt>
                <c:pt idx="902">
                  <c:v>4.4841982350832135</c:v>
                </c:pt>
                <c:pt idx="903">
                  <c:v>4.3867139921125311</c:v>
                </c:pt>
                <c:pt idx="904">
                  <c:v>4.4147411832247698</c:v>
                </c:pt>
                <c:pt idx="905">
                  <c:v>4.3616903515291092</c:v>
                </c:pt>
                <c:pt idx="906">
                  <c:v>4.6224580870477157</c:v>
                </c:pt>
                <c:pt idx="907">
                  <c:v>4.331142462861302</c:v>
                </c:pt>
                <c:pt idx="908">
                  <c:v>4.2600141208719728</c:v>
                </c:pt>
                <c:pt idx="909">
                  <c:v>4.3156621226532659</c:v>
                </c:pt>
                <c:pt idx="910">
                  <c:v>4.337773585868927</c:v>
                </c:pt>
                <c:pt idx="911">
                  <c:v>4.4122139178335056</c:v>
                </c:pt>
                <c:pt idx="912">
                  <c:v>4.4813997510598531</c:v>
                </c:pt>
                <c:pt idx="913">
                  <c:v>4.5928343590802578</c:v>
                </c:pt>
                <c:pt idx="914">
                  <c:v>4.6695319296120541</c:v>
                </c:pt>
                <c:pt idx="915">
                  <c:v>4.7016951627486181</c:v>
                </c:pt>
                <c:pt idx="916">
                  <c:v>4.6716724589559391</c:v>
                </c:pt>
                <c:pt idx="917">
                  <c:v>4.8465865209232346</c:v>
                </c:pt>
                <c:pt idx="918">
                  <c:v>4.5672795975414759</c:v>
                </c:pt>
                <c:pt idx="919">
                  <c:v>4.5113854020786013</c:v>
                </c:pt>
                <c:pt idx="920">
                  <c:v>4.7916389816958782</c:v>
                </c:pt>
                <c:pt idx="921">
                  <c:v>5.1283230341758159</c:v>
                </c:pt>
                <c:pt idx="922">
                  <c:v>5.2837575714648466</c:v>
                </c:pt>
                <c:pt idx="923">
                  <c:v>5.3059615945496121</c:v>
                </c:pt>
                <c:pt idx="924">
                  <c:v>5.5085017779082026</c:v>
                </c:pt>
                <c:pt idx="925">
                  <c:v>5.3189978620114644</c:v>
                </c:pt>
                <c:pt idx="926">
                  <c:v>5.2910611005195776</c:v>
                </c:pt>
                <c:pt idx="927">
                  <c:v>5.6137464475635683</c:v>
                </c:pt>
                <c:pt idx="928">
                  <c:v>5.4819494025283992</c:v>
                </c:pt>
                <c:pt idx="929">
                  <c:v>5.3772314877863758</c:v>
                </c:pt>
                <c:pt idx="930">
                  <c:v>5.5433635218662864</c:v>
                </c:pt>
                <c:pt idx="931">
                  <c:v>5.538007522832098</c:v>
                </c:pt>
                <c:pt idx="932">
                  <c:v>5.6582480093741143</c:v>
                </c:pt>
                <c:pt idx="933">
                  <c:v>5.5715348525924933</c:v>
                </c:pt>
                <c:pt idx="934">
                  <c:v>5.3589230357990862</c:v>
                </c:pt>
                <c:pt idx="935">
                  <c:v>5.5377953567940539</c:v>
                </c:pt>
                <c:pt idx="936">
                  <c:v>5.2918759433641807</c:v>
                </c:pt>
                <c:pt idx="937">
                  <c:v>4.8461751757680007</c:v>
                </c:pt>
                <c:pt idx="938">
                  <c:v>4.9782591237886766</c:v>
                </c:pt>
                <c:pt idx="939">
                  <c:v>4.904276898054766</c:v>
                </c:pt>
                <c:pt idx="940">
                  <c:v>4.8233870295778507</c:v>
                </c:pt>
                <c:pt idx="941">
                  <c:v>4.4323123577942818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35776"/>
        <c:axId val="62237312"/>
      </c:lineChart>
      <c:catAx>
        <c:axId val="62235776"/>
        <c:scaling>
          <c:orientation val="minMax"/>
        </c:scaling>
        <c:delete val="0"/>
        <c:axPos val="b"/>
        <c:majorTickMark val="out"/>
        <c:minorTickMark val="none"/>
        <c:tickLblPos val="nextTo"/>
        <c:crossAx val="62237312"/>
        <c:crosses val="autoZero"/>
        <c:auto val="1"/>
        <c:lblAlgn val="ctr"/>
        <c:lblOffset val="100"/>
        <c:noMultiLvlLbl val="0"/>
      </c:catAx>
      <c:valAx>
        <c:axId val="62237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235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5326" cy="62844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12</xdr:row>
      <xdr:rowOff>142875</xdr:rowOff>
    </xdr:from>
    <xdr:to>
      <xdr:col>14</xdr:col>
      <xdr:colOff>581025</xdr:colOff>
      <xdr:row>27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nce" refreshedDate="41547.594212268516" createdVersion="4" refreshedVersion="4" minRefreshableVersion="3" recordCount="101">
  <cacheSource type="worksheet">
    <worksheetSource ref="D5:F106" sheet="Bins"/>
  </cacheSource>
  <cacheFields count="3">
    <cacheField name="Bins" numFmtId="165">
      <sharedItems containsSemiMixedTypes="0" containsString="0" containsNumber="1" minValue="-0.22" maxValue="0.22" count="101">
        <n v="-0.22"/>
        <n v="-0.21560000000000001"/>
        <n v="-0.2112"/>
        <n v="-0.20680000000000001"/>
        <n v="-0.2024"/>
        <n v="-0.19800000000000001"/>
        <n v="-0.19359999999999999"/>
        <n v="-0.18920000000000001"/>
        <n v="-0.18479999999999999"/>
        <n v="-0.1804"/>
        <n v="-0.17599999999999999"/>
        <n v="-0.1716"/>
        <n v="-0.16719999999999999"/>
        <n v="-0.1628"/>
        <n v="-0.15840000000000001"/>
        <n v="-0.154"/>
        <n v="-0.14960000000000001"/>
        <n v="-0.1452"/>
        <n v="-0.14080000000000001"/>
        <n v="-0.13639999999999999"/>
        <n v="-0.13200000000000001"/>
        <n v="-0.12759999999999999"/>
        <n v="-0.1232"/>
        <n v="-0.1188"/>
        <n v="-0.1144"/>
        <n v="-0.11"/>
        <n v="-0.1056"/>
        <n v="-0.1012"/>
        <n v="-9.6799999999999997E-2"/>
        <n v="-9.2399999999999996E-2"/>
        <n v="-8.7999999999999995E-2"/>
        <n v="-8.3599999999999994E-2"/>
        <n v="-7.9200000000000007E-2"/>
        <n v="-7.4800000000000005E-2"/>
        <n v="-7.0400000000000004E-2"/>
        <n v="-6.6000000000000003E-2"/>
        <n v="-6.1600000000000002E-2"/>
        <n v="-5.7200000000000001E-2"/>
        <n v="-5.28E-2"/>
        <n v="-4.8399999999999999E-2"/>
        <n v="-4.3999999999999997E-2"/>
        <n v="-3.9600000000000003E-2"/>
        <n v="-3.5200000000000002E-2"/>
        <n v="-3.0800000000000001E-2"/>
        <n v="-2.64E-2"/>
        <n v="-2.1999999999999999E-2"/>
        <n v="-1.7600000000000001E-2"/>
        <n v="-1.32E-2"/>
        <n v="-8.8000000000000005E-3"/>
        <n v="-4.4000000000000003E-3"/>
        <n v="0"/>
        <n v="4.4000000000000003E-3"/>
        <n v="8.8000000000000005E-3"/>
        <n v="1.32E-2"/>
        <n v="1.7600000000000001E-2"/>
        <n v="2.1999999999999999E-2"/>
        <n v="2.64E-2"/>
        <n v="3.0800000000000001E-2"/>
        <n v="3.5200000000000002E-2"/>
        <n v="3.9600000000000003E-2"/>
        <n v="4.3999999999999997E-2"/>
        <n v="4.8399999999999999E-2"/>
        <n v="5.28E-2"/>
        <n v="5.7200000000000001E-2"/>
        <n v="6.1600000000000002E-2"/>
        <n v="6.6000000000000003E-2"/>
        <n v="7.0400000000000004E-2"/>
        <n v="7.4800000000000005E-2"/>
        <n v="7.9200000000000007E-2"/>
        <n v="8.3599999999999994E-2"/>
        <n v="8.7999999999999995E-2"/>
        <n v="9.2399999999999996E-2"/>
        <n v="9.6799999999999997E-2"/>
        <n v="0.1012"/>
        <n v="0.1056"/>
        <n v="0.11"/>
        <n v="0.1144"/>
        <n v="0.1188"/>
        <n v="0.1232"/>
        <n v="0.12759999999999999"/>
        <n v="0.13200000000000001"/>
        <n v="0.13639999999999999"/>
        <n v="0.14080000000000001"/>
        <n v="0.1452"/>
        <n v="0.14960000000000001"/>
        <n v="0.154"/>
        <n v="0.15840000000000001"/>
        <n v="0.1628"/>
        <n v="0.16719999999999999"/>
        <n v="0.1716"/>
        <n v="0.17599999999999999"/>
        <n v="0.1804"/>
        <n v="0.18479999999999999"/>
        <n v="0.18920000000000001"/>
        <n v="0.19359999999999999"/>
        <n v="0.19800000000000001"/>
        <n v="0.2024"/>
        <n v="0.20680000000000001"/>
        <n v="0.2112"/>
        <n v="0.21560000000000001"/>
        <n v="0.22"/>
      </sharedItems>
    </cacheField>
    <cacheField name="Dist" numFmtId="0">
      <sharedItems containsSemiMixedTypes="0" containsString="0" containsNumber="1" containsInteger="1" minValue="0" maxValue="66"/>
    </cacheField>
    <cacheField name="Random" numFmtId="0">
      <sharedItems containsSemiMixedTypes="0" containsString="0" containsNumber="1" containsInteger="1" minValue="0" maxValue="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ance" refreshedDate="41547.612316550927" createdVersion="4" refreshedVersion="4" minRefreshableVersion="3" recordCount="942">
  <cacheSource type="worksheet">
    <worksheetSource ref="B22:Y964" sheet="Master"/>
  </cacheSource>
  <cacheFields count="24">
    <cacheField name="Date" numFmtId="164">
      <sharedItems containsSemiMixedTypes="0" containsNonDate="0" containsDate="1" containsString="0" minDate="2009-12-31T00:00:00" maxDate="2013-09-28T00:00:00" count="942">
        <d v="2009-12-31T00:00:00"/>
        <d v="2010-01-04T00:00:00"/>
        <d v="2010-01-05T00:00:00"/>
        <d v="2010-01-06T00:00:00"/>
        <d v="2010-01-07T00:00:00"/>
        <d v="2010-01-08T00:00:00"/>
        <d v="2010-01-11T00:00:00"/>
        <d v="2010-01-12T00:00:00"/>
        <d v="2010-01-13T00:00:00"/>
        <d v="2010-01-14T00:00:00"/>
        <d v="2010-01-15T00:00:00"/>
        <d v="2010-01-19T00:00:00"/>
        <d v="2010-01-20T00:00:00"/>
        <d v="2010-01-21T00:00:00"/>
        <d v="2010-01-22T00:00:00"/>
        <d v="2010-01-25T00:00:00"/>
        <d v="2010-01-26T00:00:00"/>
        <d v="2010-01-27T00:00:00"/>
        <d v="2010-01-28T00:00:00"/>
        <d v="2010-01-29T00:00:00"/>
        <d v="2010-02-01T00:00:00"/>
        <d v="2010-02-02T00:00:00"/>
        <d v="2010-02-03T00:00:00"/>
        <d v="2010-02-04T00:00:00"/>
        <d v="2010-02-05T00:00:00"/>
        <d v="2010-02-08T00:00:00"/>
        <d v="2010-02-09T00:00:00"/>
        <d v="2010-02-10T00:00:00"/>
        <d v="2010-02-11T00:00:00"/>
        <d v="2010-02-12T00:00:00"/>
        <d v="2010-02-16T00:00:00"/>
        <d v="2010-02-17T00:00:00"/>
        <d v="2010-02-18T00:00:00"/>
        <d v="2010-02-19T00:00:00"/>
        <d v="2010-02-22T00:00:00"/>
        <d v="2010-02-23T00:00:00"/>
        <d v="2010-02-24T00:00:00"/>
        <d v="2010-02-25T00:00:00"/>
        <d v="2010-02-26T00:00:00"/>
        <d v="2010-03-01T00:00:00"/>
        <d v="2010-03-02T00:00:00"/>
        <d v="2010-03-03T00:00:00"/>
        <d v="2010-03-04T00:00:00"/>
        <d v="2010-03-05T00:00:00"/>
        <d v="2010-03-08T00:00:00"/>
        <d v="2010-03-09T00:00:00"/>
        <d v="2010-03-10T00:00:00"/>
        <d v="2010-03-11T00:00:00"/>
        <d v="2010-03-12T00:00:00"/>
        <d v="2010-03-15T00:00:00"/>
        <d v="2010-03-16T00:00:00"/>
        <d v="2010-03-17T00:00:00"/>
        <d v="2010-03-18T00:00:00"/>
        <d v="2010-03-19T00:00:00"/>
        <d v="2010-03-22T00:00:00"/>
        <d v="2010-03-23T00:00:00"/>
        <d v="2010-03-24T00:00:00"/>
        <d v="2010-03-25T00:00:00"/>
        <d v="2010-03-26T00:00:00"/>
        <d v="2010-03-29T00:00:00"/>
        <d v="2010-03-30T00:00:00"/>
        <d v="2010-03-31T00:00:00"/>
        <d v="2010-04-01T00:00:00"/>
        <d v="2010-04-05T00:00:00"/>
        <d v="2010-04-06T00:00:00"/>
        <d v="2010-04-07T00:00:00"/>
        <d v="2010-04-08T00:00:00"/>
        <d v="2010-04-09T00:00:00"/>
        <d v="2010-04-12T00:00:00"/>
        <d v="2010-04-13T00:00:00"/>
        <d v="2010-04-14T00:00:00"/>
        <d v="2010-04-15T00:00:00"/>
        <d v="2010-04-16T00:00:00"/>
        <d v="2010-04-19T00:00:00"/>
        <d v="2010-04-20T00:00:00"/>
        <d v="2010-04-21T00:00:00"/>
        <d v="2010-04-22T00:00:00"/>
        <d v="2010-04-23T00:00:00"/>
        <d v="2010-04-26T00:00:00"/>
        <d v="2010-04-27T00:00:00"/>
        <d v="2010-04-28T00:00:00"/>
        <d v="2010-04-29T00:00:00"/>
        <d v="2010-04-30T00:00:00"/>
        <d v="2010-05-03T00:00:00"/>
        <d v="2010-05-04T00:00:00"/>
        <d v="2010-05-05T00:00:00"/>
        <d v="2010-05-06T00:00:00"/>
        <d v="2010-05-07T00:00:00"/>
        <d v="2010-05-10T00:00:00"/>
        <d v="2010-05-11T00:00:00"/>
        <d v="2010-05-12T00:00:00"/>
        <d v="2010-05-13T00:00:00"/>
        <d v="2010-05-14T00:00:00"/>
        <d v="2010-05-17T00:00:00"/>
        <d v="2010-05-18T00:00:00"/>
        <d v="2010-05-19T00:00:00"/>
        <d v="2010-05-20T00:00:00"/>
        <d v="2010-05-21T00:00:00"/>
        <d v="2010-05-24T00:00:00"/>
        <d v="2010-05-25T00:00:00"/>
        <d v="2010-05-26T00:00:00"/>
        <d v="2010-05-27T00:00:00"/>
        <d v="2010-05-28T00:00:00"/>
        <d v="2010-06-01T00:00:00"/>
        <d v="2010-06-02T00:00:00"/>
        <d v="2010-06-03T00:00:00"/>
        <d v="2010-06-04T00:00:00"/>
        <d v="2010-06-07T00:00:00"/>
        <d v="2010-06-08T00:00:00"/>
        <d v="2010-06-09T00:00:00"/>
        <d v="2010-06-10T00:00:00"/>
        <d v="2010-06-11T00:00:00"/>
        <d v="2010-06-14T00:00:00"/>
        <d v="2010-06-15T00:00:00"/>
        <d v="2010-06-16T00:00:00"/>
        <d v="2010-06-17T00:00:00"/>
        <d v="2010-06-18T00:00:00"/>
        <d v="2010-06-21T00:00:00"/>
        <d v="2010-06-22T00:00:00"/>
        <d v="2010-06-23T00:00:00"/>
        <d v="2010-06-24T00:00:00"/>
        <d v="2010-06-25T00:00:00"/>
        <d v="2010-06-28T00:00:00"/>
        <d v="2010-06-29T00:00:00"/>
        <d v="2010-06-30T00:00:00"/>
        <d v="2010-07-01T00:00:00"/>
        <d v="2010-07-02T00:00:00"/>
        <d v="2010-07-06T00:00:00"/>
        <d v="2010-07-07T00:00:00"/>
        <d v="2010-07-08T00:00:00"/>
        <d v="2010-07-09T00:00:00"/>
        <d v="2010-07-12T00:00:00"/>
        <d v="2010-07-13T00:00:00"/>
        <d v="2010-07-14T00:00:00"/>
        <d v="2010-07-15T00:00:00"/>
        <d v="2010-07-16T00:00:00"/>
        <d v="2010-07-19T00:00:00"/>
        <d v="2010-07-20T00:00:00"/>
        <d v="2010-07-21T00:00:00"/>
        <d v="2010-07-22T00:00:00"/>
        <d v="2010-07-23T00:00:00"/>
        <d v="2010-07-26T00:00:00"/>
        <d v="2010-07-27T00:00:00"/>
        <d v="2010-07-28T00:00:00"/>
        <d v="2010-07-29T00:00:00"/>
        <d v="2010-07-30T00:00:00"/>
        <d v="2010-08-02T00:00:00"/>
        <d v="2010-08-03T00:00:00"/>
        <d v="2010-08-04T00:00:00"/>
        <d v="2010-08-05T00:00:00"/>
        <d v="2010-08-06T00:00:00"/>
        <d v="2010-08-09T00:00:00"/>
        <d v="2010-08-10T00:00:00"/>
        <d v="2010-08-11T00:00:00"/>
        <d v="2010-08-12T00:00:00"/>
        <d v="2010-08-13T00:00:00"/>
        <d v="2010-08-16T00:00:00"/>
        <d v="2010-08-17T00:00:00"/>
        <d v="2010-08-18T00:00:00"/>
        <d v="2010-08-19T00:00:00"/>
        <d v="2010-08-20T00:00:00"/>
        <d v="2010-08-23T00:00:00"/>
        <d v="2010-08-24T00:00:00"/>
        <d v="2010-08-25T00:00:00"/>
        <d v="2010-08-26T00:00:00"/>
        <d v="2010-08-27T00:00:00"/>
        <d v="2010-08-30T00:00:00"/>
        <d v="2010-08-31T00:00:00"/>
        <d v="2010-09-01T00:00:00"/>
        <d v="2010-09-02T00:00:00"/>
        <d v="2010-09-03T00:00:00"/>
        <d v="2010-09-07T00:00:00"/>
        <d v="2010-09-08T00:00:00"/>
        <d v="2010-09-09T00:00:00"/>
        <d v="2010-09-10T00:00:00"/>
        <d v="2010-09-13T00:00:00"/>
        <d v="2010-09-14T00:00:00"/>
        <d v="2010-09-15T00:00:00"/>
        <d v="2010-09-16T00:00:00"/>
        <d v="2010-09-17T00:00:00"/>
        <d v="2010-09-20T00:00:00"/>
        <d v="2010-09-21T00:00:00"/>
        <d v="2010-09-22T00:00:00"/>
        <d v="2010-09-23T00:00:00"/>
        <d v="2010-09-24T00:00:00"/>
        <d v="2010-09-27T00:00:00"/>
        <d v="2010-09-28T00:00:00"/>
        <d v="2010-09-29T00:00:00"/>
        <d v="2010-09-30T00:00:00"/>
        <d v="2010-10-01T00:00:00"/>
        <d v="2010-10-04T00:00:00"/>
        <d v="2010-10-05T00:00:00"/>
        <d v="2010-10-06T00:00:00"/>
        <d v="2010-10-07T00:00:00"/>
        <d v="2010-10-08T00:00:00"/>
        <d v="2010-10-11T00:00:00"/>
        <d v="2010-10-12T00:00:00"/>
        <d v="2010-10-13T00:00:00"/>
        <d v="2010-10-14T00:00:00"/>
        <d v="2010-10-15T00:00:00"/>
        <d v="2010-10-18T00:00:00"/>
        <d v="2010-10-19T00:00:00"/>
        <d v="2010-10-20T00:00:00"/>
        <d v="2010-10-21T00:00:00"/>
        <d v="2010-10-22T00:00:00"/>
        <d v="2010-10-25T00:00:00"/>
        <d v="2010-10-26T00:00:00"/>
        <d v="2010-10-27T00:00:00"/>
        <d v="2010-10-28T00:00:00"/>
        <d v="2010-10-29T00:00:00"/>
        <d v="2010-11-01T00:00:00"/>
        <d v="2010-11-02T00:00:00"/>
        <d v="2010-11-03T00:00:00"/>
        <d v="2010-11-04T00:00:00"/>
        <d v="2010-11-05T00:00:00"/>
        <d v="2010-11-08T00:00:00"/>
        <d v="2010-11-09T00:00:00"/>
        <d v="2010-11-10T00:00:00"/>
        <d v="2010-11-11T00:00:00"/>
        <d v="2010-11-12T00:00:00"/>
        <d v="2010-11-15T00:00:00"/>
        <d v="2010-11-16T00:00:00"/>
        <d v="2010-11-17T00:00:00"/>
        <d v="2010-11-18T00:00:00"/>
        <d v="2010-11-19T00:00:00"/>
        <d v="2010-11-22T00:00:00"/>
        <d v="2010-11-23T00:00:00"/>
        <d v="2010-11-24T00:00:00"/>
        <d v="2010-11-26T00:00:00"/>
        <d v="2010-11-29T00:00:00"/>
        <d v="2010-11-30T00:00:00"/>
        <d v="2010-12-01T00:00:00"/>
        <d v="2010-12-02T00:00:00"/>
        <d v="2010-12-03T00:00:00"/>
        <d v="2010-12-06T00:00:00"/>
        <d v="2010-12-07T00:00:00"/>
        <d v="2010-12-08T00:00:00"/>
        <d v="2010-12-09T00:00:00"/>
        <d v="2010-12-10T00:00:00"/>
        <d v="2010-12-13T00:00:00"/>
        <d v="2010-12-14T00:00:00"/>
        <d v="2010-12-15T00:00:00"/>
        <d v="2010-12-16T00:00:00"/>
        <d v="2010-12-17T00:00:00"/>
        <d v="2010-12-20T00:00:00"/>
        <d v="2010-12-21T00:00:00"/>
        <d v="2010-12-22T00:00:00"/>
        <d v="2010-12-23T00:00:00"/>
        <d v="2010-12-27T00:00:00"/>
        <d v="2010-12-28T00:00:00"/>
        <d v="2010-12-29T00:00:00"/>
        <d v="2010-12-30T00:00:00"/>
        <d v="2010-12-31T00:00:00"/>
        <d v="2011-01-03T00:00:00"/>
        <d v="2011-01-04T00:00:00"/>
        <d v="2011-01-05T00:00:00"/>
        <d v="2011-01-06T00:00:00"/>
        <d v="2011-01-07T00:00:00"/>
        <d v="2011-01-10T00:00:00"/>
        <d v="2011-01-11T00:00:00"/>
        <d v="2011-01-12T00:00:00"/>
        <d v="2011-01-13T00:00:00"/>
        <d v="2011-01-14T00:00:00"/>
        <d v="2011-01-18T00:00:00"/>
        <d v="2011-01-19T00:00:00"/>
        <d v="2011-01-20T00:00:00"/>
        <d v="2011-01-21T00:00:00"/>
        <d v="2011-01-24T00:00:00"/>
        <d v="2011-01-25T00:00:00"/>
        <d v="2011-01-26T00:00:00"/>
        <d v="2011-01-27T00:00:00"/>
        <d v="2011-01-28T00:00:00"/>
        <d v="2011-01-31T00:00:00"/>
        <d v="2011-02-01T00:00:00"/>
        <d v="2011-02-02T00:00:00"/>
        <d v="2011-02-03T00:00:00"/>
        <d v="2011-02-04T00:00:00"/>
        <d v="2011-02-07T00:00:00"/>
        <d v="2011-02-08T00:00:00"/>
        <d v="2011-02-09T00:00:00"/>
        <d v="2011-02-10T00:00:00"/>
        <d v="2011-02-11T00:00:00"/>
        <d v="2011-02-14T00:00:00"/>
        <d v="2011-02-15T00:00:00"/>
        <d v="2011-02-16T00:00:00"/>
        <d v="2011-02-17T00:00:00"/>
        <d v="2011-02-18T00:00:00"/>
        <d v="2011-02-22T00:00:00"/>
        <d v="2011-02-23T00:00:00"/>
        <d v="2011-02-24T00:00:00"/>
        <d v="2011-02-25T00:00:00"/>
        <d v="2011-02-28T00:00:00"/>
        <d v="2011-03-01T00:00:00"/>
        <d v="2011-03-02T00:00:00"/>
        <d v="2011-03-03T00:00:00"/>
        <d v="2011-03-04T00:00:00"/>
        <d v="2011-03-07T00:00:00"/>
        <d v="2011-03-08T00:00:00"/>
        <d v="2011-03-09T00:00:00"/>
        <d v="2011-03-10T00:00:00"/>
        <d v="2011-03-11T00:00:00"/>
        <d v="2011-03-14T00:00:00"/>
        <d v="2011-03-15T00:00:00"/>
        <d v="2011-03-16T00:00:00"/>
        <d v="2011-03-17T00:00:00"/>
        <d v="2011-03-18T00:00:00"/>
        <d v="2011-03-21T00:00:00"/>
        <d v="2011-03-22T00:00:00"/>
        <d v="2011-03-23T00:00:00"/>
        <d v="2011-03-24T00:00:00"/>
        <d v="2011-03-25T00:00:00"/>
        <d v="2011-03-28T00:00:00"/>
        <d v="2011-03-29T00:00:00"/>
        <d v="2011-03-30T00:00:00"/>
        <d v="2011-03-31T00:00:00"/>
        <d v="2011-04-01T00:00:00"/>
        <d v="2011-04-04T00:00:00"/>
        <d v="2011-04-05T00:00:00"/>
        <d v="2011-04-06T00:00:00"/>
        <d v="2011-04-07T00:00:00"/>
        <d v="2011-04-08T00:00:00"/>
        <d v="2011-04-11T00:00:00"/>
        <d v="2011-04-12T00:00:00"/>
        <d v="2011-04-13T00:00:00"/>
        <d v="2011-04-14T00:00:00"/>
        <d v="2011-04-15T00:00:00"/>
        <d v="2011-04-18T00:00:00"/>
        <d v="2011-04-19T00:00:00"/>
        <d v="2011-04-20T00:00:00"/>
        <d v="2011-04-21T00:00:00"/>
        <d v="2011-04-25T00:00:00"/>
        <d v="2011-04-26T00:00:00"/>
        <d v="2011-04-27T00:00:00"/>
        <d v="2011-04-28T00:00:00"/>
        <d v="2011-04-29T00:00:00"/>
        <d v="2011-05-02T00:00:00"/>
        <d v="2011-05-03T00:00:00"/>
        <d v="2011-05-04T00:00:00"/>
        <d v="2011-05-05T00:00:00"/>
        <d v="2011-05-06T00:00:00"/>
        <d v="2011-05-09T00:00:00"/>
        <d v="2011-05-10T00:00:00"/>
        <d v="2011-05-11T00:00:00"/>
        <d v="2011-05-12T00:00:00"/>
        <d v="2011-05-13T00:00:00"/>
        <d v="2011-05-16T00:00:00"/>
        <d v="2011-05-17T00:00:00"/>
        <d v="2011-05-18T00:00:00"/>
        <d v="2011-05-19T00:00:00"/>
        <d v="2011-05-20T00:00:00"/>
        <d v="2011-05-23T00:00:00"/>
        <d v="2011-05-24T00:00:00"/>
        <d v="2011-05-25T00:00:00"/>
        <d v="2011-05-26T00:00:00"/>
        <d v="2011-05-27T00:00:00"/>
        <d v="2011-05-31T00:00:00"/>
        <d v="2011-06-01T00:00:00"/>
        <d v="2011-06-02T00:00:00"/>
        <d v="2011-06-03T00:00:00"/>
        <d v="2011-06-06T00:00:00"/>
        <d v="2011-06-07T00:00:00"/>
        <d v="2011-06-08T00:00:00"/>
        <d v="2011-06-09T00:00:00"/>
        <d v="2011-06-10T00:00:00"/>
        <d v="2011-06-13T00:00:00"/>
        <d v="2011-06-14T00:00:00"/>
        <d v="2011-06-15T00:00:00"/>
        <d v="2011-06-16T00:00:00"/>
        <d v="2011-06-17T00:00:00"/>
        <d v="2011-06-20T00:00:00"/>
        <d v="2011-06-21T00:00:00"/>
        <d v="2011-06-22T00:00:00"/>
        <d v="2011-06-23T00:00:00"/>
        <d v="2011-06-24T00:00:00"/>
        <d v="2011-06-27T00:00:00"/>
        <d v="2011-06-28T00:00:00"/>
        <d v="2011-06-29T00:00:00"/>
        <d v="2011-06-30T00:00:00"/>
        <d v="2011-07-01T00:00:00"/>
        <d v="2011-07-05T00:00:00"/>
        <d v="2011-07-06T00:00:00"/>
        <d v="2011-07-07T00:00:00"/>
        <d v="2011-07-08T00:00:00"/>
        <d v="2011-07-11T00:00:00"/>
        <d v="2011-07-12T00:00:00"/>
        <d v="2011-07-13T00:00:00"/>
        <d v="2011-07-14T00:00:00"/>
        <d v="2011-07-15T00:00:00"/>
        <d v="2011-07-18T00:00:00"/>
        <d v="2011-07-19T00:00:00"/>
        <d v="2011-07-20T00:00:00"/>
        <d v="2011-07-21T00:00:00"/>
        <d v="2011-07-22T00:00:00"/>
        <d v="2011-07-25T00:00:00"/>
        <d v="2011-07-26T00:00:00"/>
        <d v="2011-07-27T00:00:00"/>
        <d v="2011-07-28T00:00:00"/>
        <d v="2011-07-29T00:00:00"/>
        <d v="2011-08-01T00:00:00"/>
        <d v="2011-08-02T00:00:00"/>
        <d v="2011-08-03T00:00:00"/>
        <d v="2011-08-04T00:00:00"/>
        <d v="2011-08-05T00:00:00"/>
        <d v="2011-08-08T00:00:00"/>
        <d v="2011-08-09T00:00:00"/>
        <d v="2011-08-10T00:00:00"/>
        <d v="2011-08-11T00:00:00"/>
        <d v="2011-08-12T00:00:00"/>
        <d v="2011-08-15T00:00:00"/>
        <d v="2011-08-16T00:00:00"/>
        <d v="2011-08-17T00:00:00"/>
        <d v="2011-08-18T00:00:00"/>
        <d v="2011-08-19T00:00:00"/>
        <d v="2011-08-22T00:00:00"/>
        <d v="2011-08-23T00:00:00"/>
        <d v="2011-08-24T00:00:00"/>
        <d v="2011-08-25T00:00:00"/>
        <d v="2011-08-26T00:00:00"/>
        <d v="2011-08-29T00:00:00"/>
        <d v="2011-08-30T00:00:00"/>
        <d v="2011-08-31T00:00:00"/>
        <d v="2011-09-01T00:00:00"/>
        <d v="2011-09-02T00:00:00"/>
        <d v="2011-09-06T00:00:00"/>
        <d v="2011-09-07T00:00:00"/>
        <d v="2011-09-08T00:00:00"/>
        <d v="2011-09-09T00:00:00"/>
        <d v="2011-09-12T00:00:00"/>
        <d v="2011-09-13T00:00:00"/>
        <d v="2011-09-14T00:00:00"/>
        <d v="2011-09-15T00:00:00"/>
        <d v="2011-09-16T00:00:00"/>
        <d v="2011-09-19T00:00:00"/>
        <d v="2011-09-20T00:00:00"/>
        <d v="2011-09-21T00:00:00"/>
        <d v="2011-09-22T00:00:00"/>
        <d v="2011-09-23T00:00:00"/>
        <d v="2011-09-26T00:00:00"/>
        <d v="2011-09-27T00:00:00"/>
        <d v="2011-09-28T00:00:00"/>
        <d v="2011-09-29T00:00:00"/>
        <d v="2011-09-30T00:00:00"/>
        <d v="2011-10-03T00:00:00"/>
        <d v="2011-10-04T00:00:00"/>
        <d v="2011-10-05T00:00:00"/>
        <d v="2011-10-06T00:00:00"/>
        <d v="2011-10-07T00:00:00"/>
        <d v="2011-10-10T00:00:00"/>
        <d v="2011-10-11T00:00:00"/>
        <d v="2011-10-12T00:00:00"/>
        <d v="2011-10-13T00:00:00"/>
        <d v="2011-10-14T00:00:00"/>
        <d v="2011-10-17T00:00:00"/>
        <d v="2011-10-18T00:00:00"/>
        <d v="2011-10-19T00:00:00"/>
        <d v="2011-10-20T00:00:00"/>
        <d v="2011-10-21T00:00:00"/>
        <d v="2011-10-24T00:00:00"/>
        <d v="2011-10-25T00:00:00"/>
        <d v="2011-10-26T00:00:00"/>
        <d v="2011-10-27T00:00:00"/>
        <d v="2011-10-28T00:00:00"/>
        <d v="2011-10-31T00:00:00"/>
        <d v="2011-11-01T00:00:00"/>
        <d v="2011-11-02T00:00:00"/>
        <d v="2011-11-03T00:00:00"/>
        <d v="2011-11-04T00:00:00"/>
        <d v="2011-11-07T00:00:00"/>
        <d v="2011-11-08T00:00:00"/>
        <d v="2011-11-09T00:00:00"/>
        <d v="2011-11-10T00:00:00"/>
        <d v="2011-11-11T00:00:00"/>
        <d v="2011-11-14T00:00:00"/>
        <d v="2011-11-15T00:00:00"/>
        <d v="2011-11-16T00:00:00"/>
        <d v="2011-11-17T00:00:00"/>
        <d v="2011-11-18T00:00:00"/>
        <d v="2011-11-21T00:00:00"/>
        <d v="2011-11-22T00:00:00"/>
        <d v="2011-11-23T00:00:00"/>
        <d v="2011-11-25T00:00:00"/>
        <d v="2011-11-28T00:00:00"/>
        <d v="2011-11-29T00:00:00"/>
        <d v="2011-11-30T00:00:00"/>
        <d v="2011-12-01T00:00:00"/>
        <d v="2011-12-02T00:00:00"/>
        <d v="2011-12-05T00:00:00"/>
        <d v="2011-12-06T00:00:00"/>
        <d v="2011-12-07T00:00:00"/>
        <d v="2011-12-08T00:00:00"/>
        <d v="2011-12-09T00:00:00"/>
        <d v="2011-12-12T00:00:00"/>
        <d v="2011-12-13T00:00:00"/>
        <d v="2011-12-14T00:00:00"/>
        <d v="2011-12-15T00:00:00"/>
        <d v="2011-12-16T00:00:00"/>
        <d v="2011-12-19T00:00:00"/>
        <d v="2011-12-20T00:00:00"/>
        <d v="2011-12-21T00:00:00"/>
        <d v="2011-12-22T00:00:00"/>
        <d v="2011-12-23T00:00:00"/>
        <d v="2011-12-27T00:00:00"/>
        <d v="2011-12-28T00:00:00"/>
        <d v="2011-12-29T00:00:00"/>
        <d v="2011-12-30T00:00:00"/>
        <d v="2012-01-03T00:00:00"/>
        <d v="2012-01-04T00:00:00"/>
        <d v="2012-01-05T00:00:00"/>
        <d v="2012-01-06T00:00:00"/>
        <d v="2012-01-09T00:00:00"/>
        <d v="2012-01-10T00:00:00"/>
        <d v="2012-01-11T00:00:00"/>
        <d v="2012-01-12T00:00:00"/>
        <d v="2012-01-13T00:00:00"/>
        <d v="2012-01-17T00:00:00"/>
        <d v="2012-01-18T00:00:00"/>
        <d v="2012-01-19T00:00:00"/>
        <d v="2012-01-20T00:00:00"/>
        <d v="2012-01-23T00:00:00"/>
        <d v="2012-01-24T00:00:00"/>
        <d v="2012-01-25T00:00:00"/>
        <d v="2012-01-26T00:00:00"/>
        <d v="2012-01-27T00:00:00"/>
        <d v="2012-01-30T00:00:00"/>
        <d v="2012-01-31T00:00:00"/>
        <d v="2012-02-01T00:00:00"/>
        <d v="2012-02-02T00:00:00"/>
        <d v="2012-02-03T00:00:00"/>
        <d v="2012-02-06T00:00:00"/>
        <d v="2012-02-07T00:00:00"/>
        <d v="2012-02-08T00:00:00"/>
        <d v="2012-02-09T00:00:00"/>
        <d v="2012-02-10T00:00:00"/>
        <d v="2012-02-13T00:00:00"/>
        <d v="2012-02-14T00:00:00"/>
        <d v="2012-02-15T00:00:00"/>
        <d v="2012-02-16T00:00:00"/>
        <d v="2012-02-17T00:00:00"/>
        <d v="2012-02-21T00:00:00"/>
        <d v="2012-02-22T00:00:00"/>
        <d v="2012-02-23T00:00:00"/>
        <d v="2012-02-24T00:00:00"/>
        <d v="2012-02-27T00:00:00"/>
        <d v="2012-02-28T00:00:00"/>
        <d v="2012-02-29T00:00:00"/>
        <d v="2012-03-01T00:00:00"/>
        <d v="2012-03-02T00:00:00"/>
        <d v="2012-03-05T00:00:00"/>
        <d v="2012-03-06T00:00:00"/>
        <d v="2012-03-07T00:00:00"/>
        <d v="2012-03-08T00:00:00"/>
        <d v="2012-03-09T00:00:00"/>
        <d v="2012-03-12T00:00:00"/>
        <d v="2012-03-13T00:00:00"/>
        <d v="2012-03-14T00:00:00"/>
        <d v="2012-03-15T00:00:00"/>
        <d v="2012-03-16T00:00:00"/>
        <d v="2012-03-19T00:00:00"/>
        <d v="2012-03-20T00:00:00"/>
        <d v="2012-03-21T00:00:00"/>
        <d v="2012-03-22T00:00:00"/>
        <d v="2012-03-23T00:00:00"/>
        <d v="2012-03-26T00:00:00"/>
        <d v="2012-03-27T00:00:00"/>
        <d v="2012-03-28T00:00:00"/>
        <d v="2012-03-29T00:00:00"/>
        <d v="2012-03-30T00:00:00"/>
        <d v="2012-04-02T00:00:00"/>
        <d v="2012-04-03T00:00:00"/>
        <d v="2012-04-04T00:00:00"/>
        <d v="2012-04-05T00:00:00"/>
        <d v="2012-04-09T00:00:00"/>
        <d v="2012-04-10T00:00:00"/>
        <d v="2012-04-11T00:00:00"/>
        <d v="2012-04-12T00:00:00"/>
        <d v="2012-04-13T00:00:00"/>
        <d v="2012-04-16T00:00:00"/>
        <d v="2012-04-17T00:00:00"/>
        <d v="2012-04-18T00:00:00"/>
        <d v="2012-04-19T00:00:00"/>
        <d v="2012-04-20T00:00:00"/>
        <d v="2012-04-23T00:00:00"/>
        <d v="2012-04-24T00:00:00"/>
        <d v="2012-04-25T00:00:00"/>
        <d v="2012-04-26T00:00:00"/>
        <d v="2012-04-27T00:00:00"/>
        <d v="2012-04-30T00:00:00"/>
        <d v="2012-05-01T00:00:00"/>
        <d v="2012-05-02T00:00:00"/>
        <d v="2012-05-03T00:00:00"/>
        <d v="2012-05-04T00:00:00"/>
        <d v="2012-05-07T00:00:00"/>
        <d v="2012-05-08T00:00:00"/>
        <d v="2012-05-09T00:00:00"/>
        <d v="2012-05-10T00:00:00"/>
        <d v="2012-05-11T00:00:00"/>
        <d v="2012-05-14T00:00:00"/>
        <d v="2012-05-15T00:00:00"/>
        <d v="2012-05-16T00:00:00"/>
        <d v="2012-05-17T00:00:00"/>
        <d v="2012-05-18T00:00:00"/>
        <d v="2012-05-21T00:00:00"/>
        <d v="2012-05-22T00:00:00"/>
        <d v="2012-05-23T00:00:00"/>
        <d v="2012-05-24T00:00:00"/>
        <d v="2012-05-25T00:00:00"/>
        <d v="2012-05-29T00:00:00"/>
        <d v="2012-05-30T00:00:00"/>
        <d v="2012-05-31T00:00:00"/>
        <d v="2012-06-01T00:00:00"/>
        <d v="2012-06-04T00:00:00"/>
        <d v="2012-06-05T00:00:00"/>
        <d v="2012-06-06T00:00:00"/>
        <d v="2012-06-07T00:00:00"/>
        <d v="2012-06-08T00:00:00"/>
        <d v="2012-06-11T00:00:00"/>
        <d v="2012-06-12T00:00:00"/>
        <d v="2012-06-13T00:00:00"/>
        <d v="2012-06-14T00:00:00"/>
        <d v="2012-06-15T00:00:00"/>
        <d v="2012-06-18T00:00:00"/>
        <d v="2012-06-19T00:00:00"/>
        <d v="2012-06-20T00:00:00"/>
        <d v="2012-06-21T00:00:00"/>
        <d v="2012-06-22T00:00:00"/>
        <d v="2012-06-25T00:00:00"/>
        <d v="2012-06-26T00:00:00"/>
        <d v="2012-06-27T00:00:00"/>
        <d v="2012-06-28T00:00:00"/>
        <d v="2012-06-29T00:00:00"/>
        <d v="2012-07-02T00:00:00"/>
        <d v="2012-07-03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7T00:00:00"/>
        <d v="2012-07-18T00:00:00"/>
        <d v="2012-07-19T00:00:00"/>
        <d v="2012-07-20T00:00:00"/>
        <d v="2012-07-23T00:00:00"/>
        <d v="2012-07-24T00:00:00"/>
        <d v="2012-07-25T00:00:00"/>
        <d v="2012-07-26T00:00:00"/>
        <d v="2012-07-27T00:00:00"/>
        <d v="2012-07-30T00:00:00"/>
        <d v="2012-07-31T00:00:00"/>
        <d v="2012-08-01T00:00:00"/>
        <d v="2012-08-02T00:00:00"/>
        <d v="2012-08-03T00:00:00"/>
        <d v="2012-08-06T00:00:00"/>
        <d v="2012-08-07T00:00:00"/>
        <d v="2012-08-08T00:00:00"/>
        <d v="2012-08-09T00:00:00"/>
        <d v="2012-08-10T00:00:00"/>
        <d v="2012-08-13T00:00:00"/>
        <d v="2012-08-14T00:00:00"/>
        <d v="2012-08-15T00:00:00"/>
        <d v="2012-08-16T00:00:00"/>
        <d v="2012-08-17T00:00:00"/>
        <d v="2012-08-20T00:00:00"/>
        <d v="2012-08-21T00:00:00"/>
        <d v="2012-08-22T00:00:00"/>
        <d v="2012-08-23T00:00:00"/>
        <d v="2012-08-24T00:00:00"/>
        <d v="2012-08-27T00:00:00"/>
        <d v="2012-08-28T00:00:00"/>
        <d v="2012-08-29T00:00:00"/>
        <d v="2012-08-30T00:00:00"/>
        <d v="2012-08-31T00:00:00"/>
        <d v="2012-09-04T00:00:00"/>
        <d v="2012-09-05T00:00:00"/>
        <d v="2012-09-06T00:00:00"/>
        <d v="2012-09-07T00:00:00"/>
        <d v="2012-09-10T00:00:00"/>
        <d v="2012-09-11T00:00:00"/>
        <d v="2012-09-12T00:00:00"/>
        <d v="2012-09-13T00:00:00"/>
        <d v="2012-09-14T00:00:00"/>
        <d v="2012-09-17T00:00:00"/>
        <d v="2012-09-18T00:00:00"/>
        <d v="2012-09-19T00:00:00"/>
        <d v="2012-09-20T00:00:00"/>
        <d v="2012-09-21T00:00:00"/>
        <d v="2012-09-24T00:00:00"/>
        <d v="2012-09-25T00:00:00"/>
        <d v="2012-09-26T00:00:00"/>
        <d v="2012-09-27T00:00:00"/>
        <d v="2012-09-28T00:00:00"/>
        <d v="2012-10-01T00:00:00"/>
        <d v="2012-10-02T00:00:00"/>
        <d v="2012-10-03T00:00:00"/>
        <d v="2012-10-04T00:00:00"/>
        <d v="2012-10-05T00:00:00"/>
        <d v="2012-10-08T00:00:00"/>
        <d v="2012-10-09T00:00:00"/>
        <d v="2012-10-10T00:00:00"/>
        <d v="2012-10-11T00:00:00"/>
        <d v="2012-10-12T00:00:00"/>
        <d v="2012-10-15T00:00:00"/>
        <d v="2012-10-16T00:00:00"/>
        <d v="2012-10-17T00:00:00"/>
        <d v="2012-10-18T00:00:00"/>
        <d v="2012-10-19T00:00:00"/>
        <d v="2012-10-22T00:00:00"/>
        <d v="2012-10-23T00:00:00"/>
        <d v="2012-10-24T00:00:00"/>
        <d v="2012-10-25T00:00:00"/>
        <d v="2012-10-26T00:00:00"/>
        <d v="2012-10-31T00:00:00"/>
        <d v="2012-11-01T00:00:00"/>
        <d v="2012-11-02T00:00:00"/>
        <d v="2012-11-05T00:00:00"/>
        <d v="2012-11-06T00:00:00"/>
        <d v="2012-11-07T00:00:00"/>
        <d v="2012-11-08T00:00:00"/>
        <d v="2012-11-09T00:00:00"/>
        <d v="2012-11-12T00:00:00"/>
        <d v="2012-11-13T00:00:00"/>
        <d v="2012-11-14T00:00:00"/>
        <d v="2012-11-15T00:00:00"/>
        <d v="2012-11-16T00:00:00"/>
        <d v="2012-11-19T00:00:00"/>
        <d v="2012-11-20T00:00:00"/>
        <d v="2012-11-21T00:00:00"/>
        <d v="2012-11-23T00:00:00"/>
        <d v="2012-11-26T00:00:00"/>
        <d v="2012-11-27T00:00:00"/>
        <d v="2012-11-28T00:00:00"/>
        <d v="2012-11-29T00:00:00"/>
        <d v="2012-11-30T00:00:00"/>
        <d v="2012-12-03T00:00:00"/>
        <d v="2012-12-04T00:00:00"/>
        <d v="2012-12-05T00:00:00"/>
        <d v="2012-12-06T00:00:00"/>
        <d v="2012-12-07T00:00:00"/>
        <d v="2012-12-10T00:00:00"/>
        <d v="2012-12-11T00:00:00"/>
        <d v="2012-12-12T00:00:00"/>
        <d v="2012-12-13T00:00:00"/>
        <d v="2012-12-14T00:00:00"/>
        <d v="2012-12-17T00:00:00"/>
        <d v="2012-12-18T00:00:00"/>
        <d v="2012-12-19T00:00:00"/>
        <d v="2012-12-20T00:00:00"/>
        <d v="2012-12-21T00:00:00"/>
        <d v="2012-12-24T00:00:00"/>
        <d v="2012-12-26T00:00:00"/>
        <d v="2012-12-27T00:00:00"/>
        <d v="2012-12-28T00:00:00"/>
        <d v="2012-12-31T00:00:00"/>
        <d v="2013-01-02T00:00:00"/>
        <d v="2013-01-03T00:00:00"/>
        <d v="2013-01-04T00:00:00"/>
        <d v="2013-01-07T00:00:00"/>
        <d v="2013-01-08T00:00:00"/>
        <d v="2013-01-09T00:00:00"/>
        <d v="2013-01-10T00:00:00"/>
        <d v="2013-01-11T00:00:00"/>
        <d v="2013-01-14T00:00:00"/>
        <d v="2013-01-15T00:00:00"/>
        <d v="2013-01-16T00:00:00"/>
        <d v="2013-01-17T00:00:00"/>
        <d v="2013-01-18T00:00:00"/>
        <d v="2013-01-22T00:00:00"/>
        <d v="2013-01-23T00:00:00"/>
        <d v="2013-01-24T00:00:00"/>
        <d v="2013-01-25T00:00:00"/>
        <d v="2013-01-28T00:00:00"/>
        <d v="2013-01-29T00:00:00"/>
        <d v="2013-01-30T00:00:00"/>
        <d v="2013-01-31T00:00:00"/>
        <d v="2013-02-01T00:00:00"/>
        <d v="2013-02-04T00:00:00"/>
        <d v="2013-02-05T00:00:00"/>
        <d v="2013-02-06T00:00:00"/>
        <d v="2013-02-07T00:00:00"/>
        <d v="2013-02-08T00:00:00"/>
        <d v="2013-02-11T00:00:00"/>
        <d v="2013-02-12T00:00:00"/>
        <d v="2013-02-13T00:00:00"/>
        <d v="2013-02-14T00:00:00"/>
        <d v="2013-02-15T00:00:00"/>
        <d v="2013-02-19T00:00:00"/>
        <d v="2013-02-20T00:00:00"/>
        <d v="2013-02-21T00:00:00"/>
        <d v="2013-02-22T00:00:00"/>
        <d v="2013-02-25T00:00:00"/>
        <d v="2013-02-26T00:00:00"/>
        <d v="2013-02-27T00:00:00"/>
        <d v="2013-02-28T00:00:00"/>
        <d v="2013-03-01T00:00:00"/>
        <d v="2013-03-04T00:00:00"/>
        <d v="2013-03-05T00:00:00"/>
        <d v="2013-03-06T00:00:00"/>
        <d v="2013-03-07T00:00:00"/>
        <d v="2013-03-08T00:00:00"/>
        <d v="2013-03-11T00:00:00"/>
        <d v="2013-03-12T00:00:00"/>
        <d v="2013-03-13T00:00:00"/>
        <d v="2013-03-14T00:00:00"/>
        <d v="2013-03-15T00:00:00"/>
        <d v="2013-03-18T00:00:00"/>
        <d v="2013-03-19T00:00:00"/>
        <d v="2013-03-20T00:00:00"/>
        <d v="2013-03-21T00:00:00"/>
        <d v="2013-03-22T00:00:00"/>
        <d v="2013-03-25T00:00:00"/>
        <d v="2013-03-26T00:00:00"/>
        <d v="2013-03-27T00:00:00"/>
        <d v="2013-03-28T00:00:00"/>
        <d v="2013-04-01T00:00:00"/>
        <d v="2013-04-02T00:00:00"/>
        <d v="2013-04-03T00:00:00"/>
        <d v="2013-04-04T00:00:00"/>
        <d v="2013-04-05T00:00:00"/>
        <d v="2013-04-08T00:00:00"/>
        <d v="2013-04-09T00:00:00"/>
        <d v="2013-04-10T00:00:00"/>
        <d v="2013-04-11T00:00:00"/>
        <d v="2013-04-12T00:00:00"/>
        <d v="2013-04-15T00:00:00"/>
        <d v="2013-04-16T00:00:00"/>
        <d v="2013-04-17T00:00:00"/>
        <d v="2013-04-18T00:00:00"/>
        <d v="2013-04-19T00:00:00"/>
        <d v="2013-04-22T00:00:00"/>
        <d v="2013-04-23T00:00:00"/>
        <d v="2013-04-24T00:00:00"/>
        <d v="2013-04-25T00:00:00"/>
        <d v="2013-04-26T00:00:00"/>
        <d v="2013-04-29T00:00:00"/>
        <d v="2013-04-30T00:00:00"/>
        <d v="2013-05-01T00:00:00"/>
        <d v="2013-05-02T00:00:00"/>
        <d v="2013-05-03T00:00:00"/>
        <d v="2013-05-06T00:00:00"/>
        <d v="2013-05-07T00:00:00"/>
        <d v="2013-05-08T00:00:00"/>
        <d v="2013-05-09T00:00:00"/>
        <d v="2013-05-10T00:00:00"/>
        <d v="2013-05-13T00:00:00"/>
        <d v="2013-05-14T00:00:00"/>
        <d v="2013-05-15T00:00:00"/>
        <d v="2013-05-16T00:00:00"/>
        <d v="2013-05-17T00:00:00"/>
        <d v="2013-05-20T00:00:00"/>
        <d v="2013-05-21T00:00:00"/>
        <d v="2013-05-22T00:00:00"/>
        <d v="2013-05-23T00:00:00"/>
        <d v="2013-05-24T00:00:00"/>
        <d v="2013-05-28T00:00:00"/>
        <d v="2013-05-29T00:00:00"/>
        <d v="2013-05-30T00:00:00"/>
        <d v="2013-05-31T00:00:00"/>
        <d v="2013-06-03T00:00:00"/>
        <d v="2013-06-04T00:00:00"/>
        <d v="2013-06-05T00:00:00"/>
        <d v="2013-06-06T00:00:00"/>
        <d v="2013-06-07T00:00:00"/>
        <d v="2013-06-10T00:00:00"/>
        <d v="2013-06-11T00:00:00"/>
        <d v="2013-06-12T00:00:00"/>
        <d v="2013-06-13T00:00:00"/>
        <d v="2013-06-14T00:00:00"/>
        <d v="2013-06-17T00:00:00"/>
        <d v="2013-06-18T00:00:00"/>
        <d v="2013-06-19T00:00:00"/>
        <d v="2013-06-20T00:00:00"/>
        <d v="2013-06-21T00:00:00"/>
        <d v="2013-06-24T00:00:00"/>
        <d v="2013-06-25T00:00:00"/>
        <d v="2013-06-26T00:00:00"/>
        <d v="2013-06-27T00:00:00"/>
        <d v="2013-06-28T00:00:00"/>
        <d v="2013-07-01T00:00:00"/>
        <d v="2013-07-02T00:00:00"/>
        <d v="2013-07-03T00:00:00"/>
        <d v="2013-07-05T00:00:00"/>
        <d v="2013-07-08T00:00:00"/>
        <d v="2013-07-09T00:00:00"/>
        <d v="2013-07-10T00:00:00"/>
        <d v="2013-07-11T00:00:00"/>
        <d v="2013-07-12T00:00:00"/>
        <d v="2013-07-15T00:00:00"/>
        <d v="2013-07-16T00:00:00"/>
        <d v="2013-07-17T00:00:00"/>
        <d v="2013-07-18T00:00:00"/>
        <d v="2013-07-19T00:00:00"/>
        <d v="2013-07-22T00:00:00"/>
        <d v="2013-07-23T00:00:00"/>
        <d v="2013-07-24T00:00:00"/>
        <d v="2013-07-25T00:00:00"/>
        <d v="2013-07-26T00:00:00"/>
        <d v="2013-07-29T00:00:00"/>
        <d v="2013-07-30T00:00:00"/>
        <d v="2013-07-31T00:00:00"/>
        <d v="2013-08-01T00:00:00"/>
        <d v="2013-08-02T00:00:00"/>
        <d v="2013-08-05T00:00:00"/>
        <d v="2013-08-06T00:00:00"/>
        <d v="2013-08-07T00:00:00"/>
        <d v="2013-08-08T00:00:00"/>
        <d v="2013-08-09T00:00:00"/>
        <d v="2013-08-12T00:00:00"/>
        <d v="2013-08-13T00:00:00"/>
        <d v="2013-08-14T00:00:00"/>
        <d v="2013-08-15T00:00:00"/>
        <d v="2013-08-16T00:00:00"/>
        <d v="2013-08-19T00:00:00"/>
        <d v="2013-08-20T00:00:00"/>
        <d v="2013-08-21T00:00:00"/>
        <d v="2013-08-22T00:00:00"/>
        <d v="2013-08-23T00:00:00"/>
        <d v="2013-08-26T00:00:00"/>
        <d v="2013-08-27T00:00:00"/>
        <d v="2013-08-28T00:00:00"/>
        <d v="2013-08-29T00:00:00"/>
        <d v="2013-08-30T00:00:00"/>
        <d v="2013-09-03T00:00:00"/>
        <d v="2013-09-04T00:00:00"/>
        <d v="2013-09-05T00:00:00"/>
        <d v="2013-09-06T00:00:00"/>
        <d v="2013-09-09T00:00:00"/>
        <d v="2013-09-10T00:00:00"/>
        <d v="2013-09-11T00:00:00"/>
        <d v="2013-09-12T00:00:00"/>
        <d v="2013-09-13T00:00:00"/>
        <d v="2013-09-16T00:00:00"/>
        <d v="2013-09-17T00:00:00"/>
        <d v="2013-09-18T00:00:00"/>
        <d v="2013-09-19T00:00:00"/>
        <d v="2013-09-20T00:00:00"/>
        <d v="2013-09-23T00:00:00"/>
        <d v="2013-09-24T00:00:00"/>
        <d v="2013-09-25T00:00:00"/>
        <d v="2013-09-26T00:00:00"/>
        <d v="2013-09-27T00:00:00"/>
      </sharedItems>
    </cacheField>
    <cacheField name="Row" numFmtId="1">
      <sharedItems containsSemiMixedTypes="0" containsString="0" containsNumber="1" containsInteger="1" minValue="23" maxValue="964"/>
    </cacheField>
    <cacheField name="IRX (risk free)" numFmtId="0">
      <sharedItems containsString="0" containsBlank="1" containsNumber="1" minValue="0" maxValue="0.17"/>
    </cacheField>
    <cacheField name="RF w override" numFmtId="0">
      <sharedItems containsString="0" containsBlank="1" containsNumber="1" minValue="0" maxValue="0.17"/>
    </cacheField>
    <cacheField name="SPY (adj)" numFmtId="0">
      <sharedItems containsString="0" containsBlank="1" containsNumber="1" minValue="95.5" maxValue="172.21"/>
    </cacheField>
    <cacheField name="RSP (adj)" numFmtId="0">
      <sharedItems containsString="0" containsBlank="1" containsNumber="1" minValue="35.76" maxValue="66.81"/>
    </cacheField>
    <cacheField name="RND-Rtn" numFmtId="0">
      <sharedItems containsSemiMixedTypes="0" containsString="0" containsNumber="1" minValue="4.2600141208719728" maxValue="51.454824923860031"/>
    </cacheField>
    <cacheField name="VXZ" numFmtId="0">
      <sharedItems containsString="0" containsBlank="1" containsNumber="1" minValue="18.07" maxValue="98.73"/>
    </cacheField>
    <cacheField name="VXX" numFmtId="0">
      <sharedItems containsSemiMixedTypes="0" containsString="0" containsNumber="1" minValue="13.58" maxValue="545.12"/>
    </cacheField>
    <cacheField name="XIV" numFmtId="0">
      <sharedItems containsString="0" containsBlank="1" containsNumber="1" minValue="4.0290675564373544" maxValue="29.1"/>
    </cacheField>
    <cacheField name="ZIV" numFmtId="0">
      <sharedItems containsString="0" containsBlank="1" containsNumber="1" minValue="9.5979464432387918" maxValue="34.39"/>
    </cacheField>
    <cacheField name="Data" numFmtId="0">
      <sharedItems containsSemiMixedTypes="0" containsString="0" containsNumber="1" minValue="13.58" maxValue="545.12"/>
    </cacheField>
    <cacheField name="DR" numFmtId="0">
      <sharedItems containsString="0" containsBlank="1" containsNumber="1" minValue="-0.14256410256410257" maxValue="0.20697882493289588"/>
    </cacheField>
    <cacheField name="DR-RF" numFmtId="0">
      <sharedItems containsString="0" containsBlank="1" containsNumber="1" minValue="-0.14257005050291738" maxValue="0.20697882493289588"/>
    </cacheField>
    <cacheField name="Diff DR-RF-Ravg" numFmtId="0">
      <sharedItems containsString="0" containsBlank="1" containsNumber="1" minValue="1.3682647663867296E-13" maxValue="4.4181102688745748E-2"/>
    </cacheField>
    <cacheField name="D DownsideRisk" numFmtId="0">
      <sharedItems containsBlank="1" containsMixedTypes="1" containsNumber="1" minValue="1.3682647663867296E-13" maxValue="1.942005641198467E-2"/>
    </cacheField>
    <cacheField name="$ DR" numFmtId="0">
      <sharedItems containsSemiMixedTypes="0" containsString="0" containsNumber="1" minValue="25.58016877637121" maxValue="1026.8233875828812"/>
    </cacheField>
    <cacheField name="Mo T" numFmtId="0">
      <sharedItems containsMixedTypes="1" containsNumber="1" containsInteger="1" minValue="1" maxValue="1"/>
    </cacheField>
    <cacheField name="Mo R" numFmtId="167">
      <sharedItems containsBlank="1" containsMixedTypes="1" containsNumber="1" minValue="-0.31498729889923782" maxValue="0.63171140939597326"/>
    </cacheField>
    <cacheField name="Mo R-RF" numFmtId="167">
      <sharedItems containsBlank="1" containsMixedTypes="1" containsNumber="1" minValue="-0.31503728515450635" maxValue="0.63170307644455992"/>
    </cacheField>
    <cacheField name="Diff Mo-rf" numFmtId="0">
      <sharedItems containsBlank="1" containsMixedTypes="1" containsNumber="1" minValue="1.1006915478840312E-6" maxValue="0.48126416606797751"/>
    </cacheField>
    <cacheField name="Mo DwnsideRisk" numFmtId="0">
      <sharedItems containsBlank="1" containsMixedTypes="1" containsNumber="1" minValue="1.1006915478840312E-6" maxValue="6.401320250298452E-2"/>
    </cacheField>
    <cacheField name="Norm Dist" numFmtId="0">
      <sharedItems containsSemiMixedTypes="0" containsString="0" containsNumber="1" minValue="-0.13476341286789481" maxValue="0.14997692837793697"/>
    </cacheField>
    <cacheField name="En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x v="0"/>
    <n v="0"/>
    <n v="0"/>
  </r>
  <r>
    <x v="1"/>
    <n v="0"/>
    <n v="0"/>
  </r>
  <r>
    <x v="2"/>
    <n v="0"/>
    <n v="0"/>
  </r>
  <r>
    <x v="3"/>
    <n v="0"/>
    <n v="0"/>
  </r>
  <r>
    <x v="4"/>
    <n v="0"/>
    <n v="0"/>
  </r>
  <r>
    <x v="5"/>
    <n v="0"/>
    <n v="0"/>
  </r>
  <r>
    <x v="6"/>
    <n v="0"/>
    <n v="0"/>
  </r>
  <r>
    <x v="7"/>
    <n v="0"/>
    <n v="0"/>
  </r>
  <r>
    <x v="8"/>
    <n v="0"/>
    <n v="0"/>
  </r>
  <r>
    <x v="9"/>
    <n v="0"/>
    <n v="0"/>
  </r>
  <r>
    <x v="10"/>
    <n v="0"/>
    <n v="0"/>
  </r>
  <r>
    <x v="11"/>
    <n v="0"/>
    <n v="0"/>
  </r>
  <r>
    <x v="12"/>
    <n v="0"/>
    <n v="0"/>
  </r>
  <r>
    <x v="13"/>
    <n v="0"/>
    <n v="0"/>
  </r>
  <r>
    <x v="14"/>
    <n v="0"/>
    <n v="0"/>
  </r>
  <r>
    <x v="15"/>
    <n v="0"/>
    <n v="0"/>
  </r>
  <r>
    <x v="16"/>
    <n v="0"/>
    <n v="0"/>
  </r>
  <r>
    <x v="17"/>
    <n v="0"/>
    <n v="0"/>
  </r>
  <r>
    <x v="18"/>
    <n v="1"/>
    <n v="0"/>
  </r>
  <r>
    <x v="19"/>
    <n v="0"/>
    <n v="0"/>
  </r>
  <r>
    <x v="20"/>
    <n v="1"/>
    <n v="0"/>
  </r>
  <r>
    <x v="21"/>
    <n v="0"/>
    <n v="1"/>
  </r>
  <r>
    <x v="22"/>
    <n v="0"/>
    <n v="0"/>
  </r>
  <r>
    <x v="23"/>
    <n v="0"/>
    <n v="0"/>
  </r>
  <r>
    <x v="24"/>
    <n v="1"/>
    <n v="1"/>
  </r>
  <r>
    <x v="25"/>
    <n v="1"/>
    <n v="0"/>
  </r>
  <r>
    <x v="26"/>
    <n v="0"/>
    <n v="2"/>
  </r>
  <r>
    <x v="27"/>
    <n v="4"/>
    <n v="0"/>
  </r>
  <r>
    <x v="28"/>
    <n v="0"/>
    <n v="1"/>
  </r>
  <r>
    <x v="29"/>
    <n v="1"/>
    <n v="2"/>
  </r>
  <r>
    <x v="30"/>
    <n v="1"/>
    <n v="5"/>
  </r>
  <r>
    <x v="31"/>
    <n v="4"/>
    <n v="6"/>
  </r>
  <r>
    <x v="32"/>
    <n v="2"/>
    <n v="5"/>
  </r>
  <r>
    <x v="33"/>
    <n v="5"/>
    <n v="3"/>
  </r>
  <r>
    <x v="34"/>
    <n v="5"/>
    <n v="12"/>
  </r>
  <r>
    <x v="35"/>
    <n v="7"/>
    <n v="12"/>
  </r>
  <r>
    <x v="36"/>
    <n v="10"/>
    <n v="16"/>
  </r>
  <r>
    <x v="37"/>
    <n v="12"/>
    <n v="5"/>
  </r>
  <r>
    <x v="38"/>
    <n v="11"/>
    <n v="18"/>
  </r>
  <r>
    <x v="39"/>
    <n v="21"/>
    <n v="13"/>
  </r>
  <r>
    <x v="40"/>
    <n v="21"/>
    <n v="20"/>
  </r>
  <r>
    <x v="41"/>
    <n v="30"/>
    <n v="25"/>
  </r>
  <r>
    <x v="42"/>
    <n v="18"/>
    <n v="36"/>
  </r>
  <r>
    <x v="43"/>
    <n v="32"/>
    <n v="37"/>
  </r>
  <r>
    <x v="44"/>
    <n v="49"/>
    <n v="29"/>
  </r>
  <r>
    <x v="45"/>
    <n v="49"/>
    <n v="39"/>
  </r>
  <r>
    <x v="46"/>
    <n v="61"/>
    <n v="29"/>
  </r>
  <r>
    <x v="47"/>
    <n v="58"/>
    <n v="33"/>
  </r>
  <r>
    <x v="48"/>
    <n v="66"/>
    <n v="40"/>
  </r>
  <r>
    <x v="49"/>
    <n v="42"/>
    <n v="41"/>
  </r>
  <r>
    <x v="50"/>
    <n v="52"/>
    <n v="46"/>
  </r>
  <r>
    <x v="51"/>
    <n v="34"/>
    <n v="48"/>
  </r>
  <r>
    <x v="52"/>
    <n v="33"/>
    <n v="46"/>
  </r>
  <r>
    <x v="53"/>
    <n v="53"/>
    <n v="32"/>
  </r>
  <r>
    <x v="54"/>
    <n v="37"/>
    <n v="43"/>
  </r>
  <r>
    <x v="55"/>
    <n v="31"/>
    <n v="47"/>
  </r>
  <r>
    <x v="56"/>
    <n v="22"/>
    <n v="35"/>
  </r>
  <r>
    <x v="57"/>
    <n v="23"/>
    <n v="28"/>
  </r>
  <r>
    <x v="58"/>
    <n v="19"/>
    <n v="19"/>
  </r>
  <r>
    <x v="59"/>
    <n v="9"/>
    <n v="20"/>
  </r>
  <r>
    <x v="60"/>
    <n v="10"/>
    <n v="26"/>
  </r>
  <r>
    <x v="61"/>
    <n v="11"/>
    <n v="16"/>
  </r>
  <r>
    <x v="62"/>
    <n v="10"/>
    <n v="19"/>
  </r>
  <r>
    <x v="63"/>
    <n v="13"/>
    <n v="17"/>
  </r>
  <r>
    <x v="64"/>
    <n v="7"/>
    <n v="13"/>
  </r>
  <r>
    <x v="65"/>
    <n v="10"/>
    <n v="9"/>
  </r>
  <r>
    <x v="66"/>
    <n v="8"/>
    <n v="11"/>
  </r>
  <r>
    <x v="67"/>
    <n v="1"/>
    <n v="6"/>
  </r>
  <r>
    <x v="68"/>
    <n v="5"/>
    <n v="5"/>
  </r>
  <r>
    <x v="69"/>
    <n v="6"/>
    <n v="5"/>
  </r>
  <r>
    <x v="70"/>
    <n v="8"/>
    <n v="3"/>
  </r>
  <r>
    <x v="71"/>
    <n v="0"/>
    <n v="3"/>
  </r>
  <r>
    <x v="72"/>
    <n v="2"/>
    <n v="2"/>
  </r>
  <r>
    <x v="73"/>
    <n v="3"/>
    <n v="3"/>
  </r>
  <r>
    <x v="74"/>
    <n v="3"/>
    <n v="3"/>
  </r>
  <r>
    <x v="75"/>
    <n v="1"/>
    <n v="2"/>
  </r>
  <r>
    <x v="76"/>
    <n v="2"/>
    <n v="0"/>
  </r>
  <r>
    <x v="77"/>
    <n v="3"/>
    <n v="0"/>
  </r>
  <r>
    <x v="78"/>
    <n v="3"/>
    <n v="1"/>
  </r>
  <r>
    <x v="79"/>
    <n v="1"/>
    <n v="0"/>
  </r>
  <r>
    <x v="80"/>
    <n v="0"/>
    <n v="1"/>
  </r>
  <r>
    <x v="81"/>
    <n v="0"/>
    <n v="0"/>
  </r>
  <r>
    <x v="82"/>
    <n v="1"/>
    <n v="0"/>
  </r>
  <r>
    <x v="83"/>
    <n v="2"/>
    <n v="0"/>
  </r>
  <r>
    <x v="84"/>
    <n v="1"/>
    <n v="0"/>
  </r>
  <r>
    <x v="85"/>
    <n v="0"/>
    <n v="0"/>
  </r>
  <r>
    <x v="86"/>
    <n v="0"/>
    <n v="0"/>
  </r>
  <r>
    <x v="87"/>
    <n v="0"/>
    <n v="0"/>
  </r>
  <r>
    <x v="88"/>
    <n v="0"/>
    <n v="0"/>
  </r>
  <r>
    <x v="89"/>
    <n v="0"/>
    <n v="0"/>
  </r>
  <r>
    <x v="90"/>
    <n v="0"/>
    <n v="0"/>
  </r>
  <r>
    <x v="91"/>
    <n v="0"/>
    <n v="0"/>
  </r>
  <r>
    <x v="92"/>
    <n v="0"/>
    <n v="0"/>
  </r>
  <r>
    <x v="93"/>
    <n v="1"/>
    <n v="0"/>
  </r>
  <r>
    <x v="94"/>
    <n v="0"/>
    <n v="0"/>
  </r>
  <r>
    <x v="95"/>
    <n v="0"/>
    <n v="0"/>
  </r>
  <r>
    <x v="96"/>
    <n v="1"/>
    <n v="0"/>
  </r>
  <r>
    <x v="97"/>
    <n v="0"/>
    <n v="0"/>
  </r>
  <r>
    <x v="98"/>
    <n v="1"/>
    <n v="0"/>
  </r>
  <r>
    <x v="99"/>
    <n v="0"/>
    <n v="0"/>
  </r>
  <r>
    <x v="10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42">
  <r>
    <x v="0"/>
    <n v="23"/>
    <m/>
    <m/>
    <n v="103.21"/>
    <n v="37.58"/>
    <n v="10"/>
    <n v="76.849999999999994"/>
    <n v="530.88"/>
    <n v="5.0015011203888191"/>
    <n v="13.235108026469115"/>
    <n v="530.88"/>
    <m/>
    <m/>
    <m/>
    <m/>
    <n v="1000"/>
    <n v="1"/>
    <m/>
    <m/>
    <m/>
    <m/>
    <n v="-4.1558754450435442E-2"/>
    <m/>
  </r>
  <r>
    <x v="1"/>
    <n v="24"/>
    <n v="0"/>
    <n v="0"/>
    <n v="104.96"/>
    <n v="38.200000000000003"/>
    <n v="10.442542819824682"/>
    <n v="75.05"/>
    <n v="545.12"/>
    <n v="5.1824684803810905"/>
    <n v="13.513786937054592"/>
    <n v="545.12"/>
    <n v="2.6823387582881164E-2"/>
    <m/>
    <m/>
    <m/>
    <n v="1026.8233875828812"/>
    <s v=""/>
    <m/>
    <m/>
    <m/>
    <m/>
    <n v="4.4254281982468183E-2"/>
    <m/>
  </r>
  <r>
    <x v="2"/>
    <n v="25"/>
    <n v="0.06"/>
    <n v="0.06"/>
    <n v="105.24"/>
    <n v="38.42"/>
    <n v="10.559285827643448"/>
    <n v="74.28"/>
    <n v="523.36"/>
    <n v="5.283509683142106"/>
    <n v="13.651199478157521"/>
    <n v="523.36"/>
    <n v="-3.9917816260639838E-2"/>
    <n v="-3.9920196501853522E-2"/>
    <n v="1.3473310596252173E-3"/>
    <n v="1.3473310596252173E-3"/>
    <n v="985.83484026522001"/>
    <s v=""/>
    <m/>
    <m/>
    <m/>
    <m/>
    <n v="1.1179557492178549E-2"/>
    <m/>
  </r>
  <r>
    <x v="3"/>
    <n v="26"/>
    <n v="0.05"/>
    <n v="0.05"/>
    <n v="105.31"/>
    <n v="38.56"/>
    <n v="11.039000749603794"/>
    <n v="73.31"/>
    <n v="513.44000000000005"/>
    <n v="5.4709204728369887"/>
    <n v="13.891895691876405"/>
    <n v="513.44000000000005"/>
    <n v="-1.8954448180984351E-2"/>
    <n v="-1.8956431814069474E-2"/>
    <n v="2.4781824008162821E-4"/>
    <n v="2.4781824008162821E-4"/>
    <n v="967.14888487040389"/>
    <s v=""/>
    <m/>
    <m/>
    <m/>
    <m/>
    <n v="4.5430621899114357E-2"/>
    <m/>
  </r>
  <r>
    <x v="4"/>
    <n v="27"/>
    <n v="0.05"/>
    <n v="0.05"/>
    <n v="105.76"/>
    <n v="38.75"/>
    <n v="11.01411762980749"/>
    <n v="72.489999999999995"/>
    <n v="499.2"/>
    <n v="5.5620122338856639"/>
    <n v="14.000807297557916"/>
    <n v="499.2"/>
    <n v="-2.7734496727952807E-2"/>
    <n v="-2.773648036103793E-2"/>
    <n v="6.0134282229754737E-4"/>
    <n v="6.0134282229754737E-4"/>
    <n v="940.32549728752247"/>
    <s v=""/>
    <m/>
    <m/>
    <m/>
    <m/>
    <n v="-2.2541098022116897E-3"/>
    <m/>
  </r>
  <r>
    <x v="5"/>
    <n v="28"/>
    <n v="0.04"/>
    <n v="0.04"/>
    <n v="106.11"/>
    <n v="38.880000000000003"/>
    <n v="11.166026695830467"/>
    <n v="71.91"/>
    <n v="485.12"/>
    <n v="5.7054799370381675"/>
    <n v="14.123260795900764"/>
    <n v="485.12"/>
    <n v="-2.8205128205128216E-2"/>
    <n v="-2.820671519059903E-2"/>
    <n v="6.2462641502358893E-4"/>
    <n v="6.2462641502358893E-4"/>
    <n v="913.80349608197696"/>
    <s v=""/>
    <m/>
    <m/>
    <m/>
    <m/>
    <n v="1.3792213877566071E-2"/>
    <m/>
  </r>
  <r>
    <x v="6"/>
    <n v="29"/>
    <n v="0.03"/>
    <n v="0.03"/>
    <n v="106.26"/>
    <n v="38.909999999999997"/>
    <n v="10.855397427904064"/>
    <n v="71.010000000000005"/>
    <n v="472.32"/>
    <n v="5.7892126317903703"/>
    <n v="14.272508534439217"/>
    <n v="472.32"/>
    <n v="-2.6385224274406371E-2"/>
    <n v="-2.6386414572769579E-2"/>
    <n v="5.3695208401596242E-4"/>
    <n v="5.3695208401596242E-4"/>
    <n v="889.69258589511742"/>
    <s v=""/>
    <m/>
    <m/>
    <m/>
    <m/>
    <n v="-2.7819140719267336E-2"/>
    <m/>
  </r>
  <r>
    <x v="7"/>
    <n v="30"/>
    <n v="0.04"/>
    <n v="0.04"/>
    <n v="105.27"/>
    <n v="38.47"/>
    <n v="11.579460424207168"/>
    <n v="71.709999999999994"/>
    <n v="463.68"/>
    <n v="5.6317408628681678"/>
    <n v="14.214149506980496"/>
    <n v="463.68"/>
    <n v="-1.8292682926829285E-2"/>
    <n v="-1.8294269912300098E-2"/>
    <n v="2.2740887027095311E-4"/>
    <n v="2.2740887027095311E-4"/>
    <n v="873.41772151898715"/>
    <s v=""/>
    <m/>
    <m/>
    <m/>
    <m/>
    <n v="6.6700735842419007E-2"/>
    <m/>
  </r>
  <r>
    <x v="8"/>
    <n v="31"/>
    <n v="0.05"/>
    <n v="0.05"/>
    <n v="106.16"/>
    <n v="38.869999999999997"/>
    <n v="11.991786728146456"/>
    <n v="71.13"/>
    <n v="478.24"/>
    <n v="5.7309918467731142"/>
    <n v="14.24401119153236"/>
    <n v="478.24"/>
    <n v="3.1400966183574797E-2"/>
    <n v="3.1398982550489674E-2"/>
    <n v="1.1980715760409662E-3"/>
    <s v=""/>
    <n v="900.84388185653984"/>
    <s v=""/>
    <m/>
    <m/>
    <m/>
    <m/>
    <n v="3.5608421190102137E-2"/>
    <m/>
  </r>
  <r>
    <x v="9"/>
    <n v="32"/>
    <n v="0.05"/>
    <n v="0.05"/>
    <n v="106.44"/>
    <n v="38.93"/>
    <n v="12.76942026030199"/>
    <n v="70.19"/>
    <n v="471.52"/>
    <n v="5.8570683928534786"/>
    <n v="14.485941311617049"/>
    <n v="471.52"/>
    <n v="-1.4051522248243575E-2"/>
    <n v="-1.4053505881328698E-2"/>
    <n v="1.1749081198102457E-4"/>
    <n v="1.1749081198102457E-4"/>
    <n v="888.18565400843852"/>
    <s v=""/>
    <m/>
    <m/>
    <m/>
    <m/>
    <n v="6.4847178304990719E-2"/>
    <m/>
  </r>
  <r>
    <x v="10"/>
    <n v="33"/>
    <n v="0.05"/>
    <n v="0.05"/>
    <n v="105.25"/>
    <n v="38.47"/>
    <n v="13.184301682325009"/>
    <n v="71.150000000000006"/>
    <n v="460"/>
    <n v="5.7068887664342833"/>
    <n v="14.285030087423147"/>
    <n v="460"/>
    <n v="-2.4431625381744149E-2"/>
    <n v="-2.4433609014829272E-2"/>
    <n v="4.5026382790806026E-4"/>
    <n v="4.5026382790806026E-4"/>
    <n v="866.48583484026494"/>
    <s v=""/>
    <m/>
    <m/>
    <m/>
    <m/>
    <n v="3.2490231628824646E-2"/>
    <m/>
  </r>
  <r>
    <x v="11"/>
    <n v="34"/>
    <n v="0.05"/>
    <n v="0.05"/>
    <n v="106.56"/>
    <n v="39.020000000000003"/>
    <n v="13.219787354947849"/>
    <n v="69.260000000000005"/>
    <n v="472.16"/>
    <n v="5.966295684586493"/>
    <n v="14.591250166625539"/>
    <n v="472.16"/>
    <n v="2.6434782608695695E-2"/>
    <n v="2.6432798975610572E-2"/>
    <n v="8.7894383714630668E-4"/>
    <s v=""/>
    <n v="889.3911995177815"/>
    <s v=""/>
    <m/>
    <m/>
    <m/>
    <m/>
    <n v="2.6915094540360925E-3"/>
    <m/>
  </r>
  <r>
    <x v="12"/>
    <n v="35"/>
    <n v="0.05"/>
    <n v="0.05"/>
    <n v="105.48"/>
    <n v="38.549999999999997"/>
    <n v="13.301053958427282"/>
    <n v="69.55"/>
    <n v="445.12"/>
    <n v="6.0070713105803408"/>
    <n v="14.580605947275782"/>
    <n v="445.12"/>
    <n v="-5.7268722466960353E-2"/>
    <n v="-5.7270706100045476E-2"/>
    <n v="2.9221071483451645E-3"/>
    <n v="2.9221071483451645E-3"/>
    <n v="838.45690174804076"/>
    <s v=""/>
    <m/>
    <m/>
    <m/>
    <m/>
    <n v="6.1473457399461489E-3"/>
    <m/>
  </r>
  <r>
    <x v="13"/>
    <n v="36"/>
    <n v="0.04"/>
    <n v="0.04"/>
    <n v="103.45"/>
    <n v="37.9"/>
    <n v="13.561049759745902"/>
    <n v="71.39"/>
    <n v="444.96"/>
    <n v="5.6616493748676602"/>
    <n v="14.189655083398186"/>
    <n v="444.96"/>
    <n v="-3.5945363048173196E-4"/>
    <n v="-3.6104061595254588E-4"/>
    <n v="8.1404500349664104E-6"/>
    <n v="8.1404500349664104E-6"/>
    <n v="838.15551537070496"/>
    <s v=""/>
    <m/>
    <m/>
    <m/>
    <m/>
    <n v="1.9547007487620376E-2"/>
    <m/>
  </r>
  <r>
    <x v="14"/>
    <n v="37"/>
    <n v="0.05"/>
    <n v="0.05"/>
    <n v="101.15"/>
    <n v="36.979999999999997"/>
    <n v="14.370829170735046"/>
    <n v="73.44"/>
    <n v="469.12"/>
    <n v="5.1741012862206732"/>
    <n v="13.666809930779548"/>
    <n v="469.12"/>
    <n v="5.4297015462064113E-2"/>
    <n v="5.429503182897899E-2"/>
    <n v="3.3073103661414578E-3"/>
    <s v=""/>
    <n v="883.66485834840239"/>
    <s v=""/>
    <m/>
    <m/>
    <m/>
    <m/>
    <n v="5.9713622863685763E-2"/>
    <m/>
  </r>
  <r>
    <x v="15"/>
    <n v="38"/>
    <n v="0.05"/>
    <n v="0.05"/>
    <n v="101.66"/>
    <n v="37.21"/>
    <n v="14.590193840001081"/>
    <n v="72.98"/>
    <n v="510.24"/>
    <n v="5.2492264486013136"/>
    <n v="13.829148210919509"/>
    <n v="510.24"/>
    <n v="8.7653478854024636E-2"/>
    <n v="8.7651495220939513E-2"/>
    <n v="8.2565723884778751E-3"/>
    <s v=""/>
    <n v="961.12115732368875"/>
    <s v=""/>
    <m/>
    <m/>
    <m/>
    <m/>
    <n v="1.5264579841555243E-2"/>
    <m/>
  </r>
  <r>
    <x v="16"/>
    <n v="39"/>
    <n v="0.06"/>
    <n v="0.06"/>
    <n v="101.24"/>
    <n v="37.08"/>
    <n v="14.666419662779218"/>
    <n v="73.34"/>
    <n v="505.44"/>
    <n v="5.2000791384951448"/>
    <n v="13.720312558829917"/>
    <n v="505.44"/>
    <n v="-9.4073377234242805E-3"/>
    <n v="-9.4097179646379647E-3"/>
    <n v="3.8384591456151217E-5"/>
    <n v="3.8384591456151217E-5"/>
    <n v="952.07956600361638"/>
    <s v=""/>
    <m/>
    <m/>
    <m/>
    <m/>
    <n v="5.2244557964097639E-3"/>
    <m/>
  </r>
  <r>
    <x v="17"/>
    <n v="40"/>
    <n v="7.0000000000000007E-2"/>
    <n v="7.0000000000000007E-2"/>
    <n v="101.72"/>
    <n v="37.18"/>
    <n v="14.6374137378674"/>
    <n v="73.17"/>
    <n v="507.52"/>
    <n v="5.3546645786427414"/>
    <n v="13.833438721307829"/>
    <n v="507.52"/>
    <n v="4.1152263374484299E-3"/>
    <n v="4.112449527584161E-3"/>
    <n v="5.3679617562986208E-5"/>
    <s v=""/>
    <n v="955.9975889089809"/>
    <s v=""/>
    <m/>
    <m/>
    <m/>
    <m/>
    <n v="-1.9777100054915765E-3"/>
    <m/>
  </r>
  <r>
    <x v="18"/>
    <n v="41"/>
    <n v="7.0000000000000007E-2"/>
    <n v="7.0000000000000007E-2"/>
    <n v="100.55"/>
    <n v="36.79"/>
    <n v="15.595052353007143"/>
    <n v="73.209999999999994"/>
    <n v="496"/>
    <n v="5.3030479331193563"/>
    <n v="13.805681700765883"/>
    <n v="496"/>
    <n v="-2.2698612862547263E-2"/>
    <n v="-2.2701389672411532E-2"/>
    <n v="3.7975102874892675E-4"/>
    <n v="3.7975102874892675E-4"/>
    <n v="934.29776974080733"/>
    <s v=""/>
    <m/>
    <m/>
    <m/>
    <m/>
    <n v="6.5424031341158623E-2"/>
    <m/>
  </r>
  <r>
    <x v="19"/>
    <n v="42"/>
    <n v="7.0000000000000007E-2"/>
    <n v="7.0000000000000007E-2"/>
    <n v="99.46"/>
    <n v="36.340000000000003"/>
    <n v="16.021664794668325"/>
    <n v="73.819999999999993"/>
    <n v="496.32"/>
    <n v="5.1790114598569126"/>
    <n v="13.640061799925139"/>
    <n v="496.32"/>
    <n v="6.4516129032266001E-4"/>
    <n v="6.4238448045839114E-4"/>
    <n v="1.4873151350920325E-5"/>
    <s v=""/>
    <n v="934.90054249547893"/>
    <n v="1"/>
    <n v="-6.5099457504521063E-2"/>
    <n v="-6.5157772130942315E-2"/>
    <n v="9.7893405180536386E-6"/>
    <n v="9.7893405180536386E-6"/>
    <n v="2.7355627413390544E-2"/>
    <m/>
  </r>
  <r>
    <x v="20"/>
    <n v="43"/>
    <n v="0.09"/>
    <n v="0.09"/>
    <n v="101.01"/>
    <n v="36.950000000000003"/>
    <n v="17.058676065043585"/>
    <n v="72.849999999999994"/>
    <n v="506.24"/>
    <n v="5.4627747422212298"/>
    <n v="13.860487519735479"/>
    <n v="506.24"/>
    <n v="1.9987105093488111E-2"/>
    <n v="1.9983535264724184E-2"/>
    <n v="5.3813436499088811E-4"/>
    <s v=""/>
    <n v="953.58649789029516"/>
    <s v=""/>
    <s v=""/>
    <s v=""/>
    <s v=""/>
    <s v=""/>
    <n v="6.4725562771751177E-2"/>
    <m/>
  </r>
  <r>
    <x v="21"/>
    <n v="44"/>
    <n v="0.09"/>
    <n v="0.09"/>
    <n v="102.23"/>
    <n v="37.51"/>
    <n v="17.169057467947813"/>
    <n v="72.13"/>
    <n v="482.56"/>
    <n v="5.6631203995666093"/>
    <n v="13.979948052892023"/>
    <n v="482.56"/>
    <n v="-4.6776232616940638E-2"/>
    <n v="-4.6779802445704566E-2"/>
    <n v="1.8979627614230013E-3"/>
    <n v="1.8979627614230013E-3"/>
    <n v="908.98131404460491"/>
    <s v=""/>
    <s v=""/>
    <s v=""/>
    <s v=""/>
    <s v=""/>
    <n v="6.4706898989902875E-3"/>
    <m/>
  </r>
  <r>
    <x v="22"/>
    <n v="45"/>
    <n v="0.09"/>
    <n v="0.09"/>
    <n v="101.72"/>
    <n v="37.270000000000003"/>
    <n v="17.289244433611803"/>
    <n v="72.099999999999994"/>
    <n v="464.32"/>
    <n v="5.644211041207237"/>
    <n v="13.933479661303872"/>
    <n v="464.32"/>
    <n v="-3.7798408488063706E-2"/>
    <n v="-3.7801978316827634E-2"/>
    <n v="1.1963152385175094E-3"/>
    <n v="1.1963152385175094E-3"/>
    <n v="874.62326702833002"/>
    <s v=""/>
    <s v=""/>
    <s v=""/>
    <s v=""/>
    <s v=""/>
    <n v="7.0002075471155677E-3"/>
    <m/>
  </r>
  <r>
    <x v="23"/>
    <n v="46"/>
    <n v="0.09"/>
    <n v="0.09"/>
    <n v="98.58"/>
    <n v="36.020000000000003"/>
    <n v="17.958376174108707"/>
    <n v="75.56"/>
    <n v="466.08"/>
    <n v="4.9965753938687625"/>
    <n v="13.356529994050728"/>
    <n v="466.08"/>
    <n v="3.7904893177118648E-3"/>
    <n v="3.7869194889479374E-3"/>
    <n v="4.9015506169635629E-5"/>
    <s v=""/>
    <n v="877.93851717902317"/>
    <s v=""/>
    <s v=""/>
    <s v=""/>
    <s v=""/>
    <s v=""/>
    <n v="3.8702196794444983E-2"/>
    <m/>
  </r>
  <r>
    <x v="24"/>
    <n v="47"/>
    <n v="0.09"/>
    <n v="0.09"/>
    <n v="98.78"/>
    <n v="36.119999999999997"/>
    <n v="17.510839041632387"/>
    <n v="76.319999999999993"/>
    <n v="517.76"/>
    <n v="4.9367439511765676"/>
    <n v="13.245779716016354"/>
    <n v="517.76"/>
    <n v="0.11088225197391011"/>
    <n v="0.11087868214514618"/>
    <n v="1.301718301955151E-2"/>
    <s v=""/>
    <n v="975.28631705846863"/>
    <s v=""/>
    <s v=""/>
    <s v=""/>
    <s v=""/>
    <s v=""/>
    <n v="-2.4920801754979998E-2"/>
    <m/>
  </r>
  <r>
    <x v="25"/>
    <n v="48"/>
    <n v="0.09"/>
    <n v="0.09"/>
    <n v="98.07"/>
    <n v="35.840000000000003"/>
    <n v="18.042303228826395"/>
    <n v="76.540000000000006"/>
    <n v="522.4"/>
    <n v="4.8735055293870548"/>
    <n v="13.16564266737609"/>
    <n v="522.4"/>
    <n v="8.9616810877626296E-3"/>
    <n v="8.9581112589987022E-3"/>
    <n v="1.4816486942071478E-4"/>
    <s v=""/>
    <n v="984.02652200120519"/>
    <s v=""/>
    <s v=""/>
    <s v=""/>
    <s v=""/>
    <s v=""/>
    <n v="3.0350583768741207E-2"/>
    <m/>
  </r>
  <r>
    <x v="26"/>
    <n v="49"/>
    <n v="0.1"/>
    <n v="0.1"/>
    <n v="99.3"/>
    <n v="36.39"/>
    <n v="18.995706831630574"/>
    <n v="75.849999999999994"/>
    <n v="532.96"/>
    <n v="4.9883462083351828"/>
    <n v="13.253578884001159"/>
    <n v="532.96"/>
    <n v="2.0214395099540594E-2"/>
    <n v="2.0210428820511828E-2"/>
    <n v="5.4871267351513865E-4"/>
    <s v=""/>
    <n v="1003.9180229053643"/>
    <s v=""/>
    <s v=""/>
    <s v=""/>
    <s v=""/>
    <s v=""/>
    <n v="5.2842677052501709E-2"/>
    <m/>
  </r>
  <r>
    <x v="27"/>
    <n v="50"/>
    <n v="0.1"/>
    <n v="0.1"/>
    <n v="99.11"/>
    <n v="36.31"/>
    <n v="19.177890257637049"/>
    <n v="75.98"/>
    <n v="516.79999999999995"/>
    <n v="5.0053246358898793"/>
    <n v="13.249531758914063"/>
    <n v="516.79999999999995"/>
    <n v="-3.0321224857400297E-2"/>
    <n v="-3.0325191136429064E-2"/>
    <n v="7.3500649068462029E-4"/>
    <n v="7.3500649068462029E-4"/>
    <n v="973.47799879445404"/>
    <s v=""/>
    <s v=""/>
    <s v=""/>
    <s v=""/>
    <s v=""/>
    <n v="9.5907684626461605E-3"/>
    <m/>
  </r>
  <r>
    <x v="28"/>
    <n v="51"/>
    <n v="0.09"/>
    <n v="0.09"/>
    <n v="100.15"/>
    <n v="36.71"/>
    <n v="18.884700935914534"/>
    <n v="75.319999999999993"/>
    <n v="513.44000000000005"/>
    <n v="5.1347475164933272"/>
    <n v="13.369829829746296"/>
    <n v="513.44000000000005"/>
    <n v="-6.5015479876159299E-3"/>
    <n v="-6.5051178163798573E-3"/>
    <n v="1.0830219010350855E-5"/>
    <n v="1.0830219010350855E-5"/>
    <n v="967.14888487040355"/>
    <s v=""/>
    <s v=""/>
    <s v=""/>
    <s v=""/>
    <s v=""/>
    <n v="-1.5287881919428693E-2"/>
    <m/>
  </r>
  <r>
    <x v="29"/>
    <n v="52"/>
    <n v="0.09"/>
    <n v="0.09"/>
    <n v="100.06"/>
    <n v="36.68"/>
    <n v="18.747013669138759"/>
    <n v="75.459999999999994"/>
    <n v="502.4"/>
    <n v="5.1436543548542142"/>
    <n v="13.316484159183268"/>
    <n v="502.4"/>
    <n v="-2.1502025553131965E-2"/>
    <n v="-2.1505595381895892E-2"/>
    <n v="3.3457558375487342E-4"/>
    <n v="3.3457558375487342E-4"/>
    <n v="946.35322483423704"/>
    <s v=""/>
    <s v=""/>
    <s v=""/>
    <s v=""/>
    <s v=""/>
    <n v="-7.2909424005716799E-3"/>
    <m/>
  </r>
  <r>
    <x v="30"/>
    <n v="53"/>
    <n v="0.09"/>
    <n v="0.09"/>
    <n v="101.64"/>
    <n v="37.340000000000003"/>
    <n v="18.843384093777932"/>
    <n v="73.819999999999993"/>
    <n v="502.88"/>
    <n v="5.4138465784073126"/>
    <n v="13.645575330799355"/>
    <n v="502.88"/>
    <n v="9.5541401273879778E-4"/>
    <n v="9.5184418397487036E-4"/>
    <n v="1.7355824216130123E-5"/>
    <s v=""/>
    <n v="947.25738396624422"/>
    <s v=""/>
    <s v=""/>
    <s v=""/>
    <s v=""/>
    <s v=""/>
    <n v="5.1405747251263931E-3"/>
    <m/>
  </r>
  <r>
    <x v="31"/>
    <n v="54"/>
    <n v="0.09"/>
    <n v="0.09"/>
    <n v="102.12"/>
    <n v="37.58"/>
    <n v="19.170162426078502"/>
    <n v="73.099999999999994"/>
    <n v="477.12"/>
    <n v="5.6060801718874478"/>
    <n v="13.78696148406002"/>
    <n v="477.12"/>
    <n v="-5.1224944320712673E-2"/>
    <n v="-5.1228514149476601E-2"/>
    <n v="2.3053755149173654E-3"/>
    <n v="2.3053755149173654E-3"/>
    <n v="898.73417721518945"/>
    <s v=""/>
    <s v=""/>
    <s v=""/>
    <s v=""/>
    <s v=""/>
    <n v="1.7341807112474763E-2"/>
    <m/>
  </r>
  <r>
    <x v="32"/>
    <n v="55"/>
    <n v="0.09"/>
    <n v="0.09"/>
    <n v="102.72"/>
    <n v="37.840000000000003"/>
    <n v="19.23798211973039"/>
    <n v="72.23"/>
    <n v="463.04"/>
    <n v="5.8317911941541487"/>
    <n v="13.912316092297973"/>
    <n v="463.04"/>
    <n v="-2.951039570757874E-2"/>
    <n v="-2.9513965536342668E-2"/>
    <n v="6.916782980936042E-4"/>
    <n v="6.916782980936042E-4"/>
    <n v="872.21217600964405"/>
    <s v=""/>
    <s v=""/>
    <s v=""/>
    <s v=""/>
    <s v=""/>
    <n v="3.5377735537403588E-3"/>
    <m/>
  </r>
  <r>
    <x v="33"/>
    <n v="56"/>
    <n v="0.09"/>
    <n v="0.09"/>
    <n v="102.93"/>
    <n v="38.01"/>
    <n v="18.58777633875318"/>
    <n v="71.2"/>
    <n v="445.44"/>
    <n v="5.9479515505018883"/>
    <n v="14.116546772170201"/>
    <n v="445.44"/>
    <n v="-3.8009675190048386E-2"/>
    <n v="-3.8013245018812314E-2"/>
    <n v="1.2109743689122723E-3"/>
    <n v="1.2109743689122723E-3"/>
    <n v="839.05967450271214"/>
    <s v=""/>
    <s v=""/>
    <s v=""/>
    <s v=""/>
    <s v=""/>
    <n v="-3.3798023978323627E-2"/>
    <m/>
  </r>
  <r>
    <x v="34"/>
    <n v="57"/>
    <n v="0.09"/>
    <n v="0.09"/>
    <n v="102.95"/>
    <n v="37.979999999999997"/>
    <n v="19.49638646056232"/>
    <n v="70.2"/>
    <n v="432.8"/>
    <n v="6.0576536683927404"/>
    <n v="14.281619418346281"/>
    <n v="432.8"/>
    <n v="-2.8376436781609171E-2"/>
    <n v="-2.8380006610373099E-2"/>
    <n v="6.3331842597853663E-4"/>
    <n v="6.3331842597853663E-4"/>
    <n v="815.2501506931884"/>
    <s v=""/>
    <s v=""/>
    <s v=""/>
    <s v=""/>
    <s v=""/>
    <n v="4.8882131205484715E-2"/>
    <m/>
  </r>
  <r>
    <x v="35"/>
    <n v="58"/>
    <n v="0.12"/>
    <n v="0.12"/>
    <n v="101.7"/>
    <n v="37.44"/>
    <n v="19.230294504379255"/>
    <n v="70.73"/>
    <n v="429.12"/>
    <n v="5.8644500919032012"/>
    <n v="14.172089191998767"/>
    <n v="429.12"/>
    <n v="-8.5027726432532758E-3"/>
    <n v="-8.5075317044803755E-3"/>
    <n v="2.8019487499793399E-5"/>
    <n v="2.8019487499793399E-5"/>
    <n v="808.31826401446619"/>
    <s v=""/>
    <s v=""/>
    <s v=""/>
    <s v=""/>
    <s v=""/>
    <n v="-1.3648270499834443E-2"/>
    <m/>
  </r>
  <r>
    <x v="36"/>
    <n v="59"/>
    <n v="0.11"/>
    <n v="0.11"/>
    <n v="102.64"/>
    <n v="37.82"/>
    <n v="18.889877197748358"/>
    <n v="70.55"/>
    <n v="436.48"/>
    <n v="5.9881547860783355"/>
    <n v="14.27209978558413"/>
    <n v="436.48"/>
    <n v="1.7151379567486913E-2"/>
    <n v="1.7147016877639754E-2"/>
    <n v="4.1457866435374614E-4"/>
    <s v=""/>
    <n v="822.18203737191038"/>
    <s v=""/>
    <s v=""/>
    <s v=""/>
    <s v=""/>
    <s v=""/>
    <n v="-1.770213693572786E-2"/>
    <m/>
  </r>
  <r>
    <x v="37"/>
    <n v="60"/>
    <n v="0.12"/>
    <n v="0.12"/>
    <n v="102.5"/>
    <n v="37.89"/>
    <n v="19.407369321343744"/>
    <n v="70.510000000000005"/>
    <n v="428.8"/>
    <n v="6.0082364774759069"/>
    <n v="14.258903660258508"/>
    <n v="428.8"/>
    <n v="-1.7595307917888547E-2"/>
    <n v="-1.7600066979115647E-2"/>
    <n v="2.0695351380073471E-4"/>
    <n v="2.0695351380073471E-4"/>
    <n v="807.7154912597947"/>
    <s v=""/>
    <s v=""/>
    <s v=""/>
    <s v=""/>
    <s v=""/>
    <n v="2.7395208458902445E-2"/>
    <m/>
  </r>
  <r>
    <x v="38"/>
    <n v="61"/>
    <n v="0.12"/>
    <n v="0.12"/>
    <n v="102.56"/>
    <n v="37.86"/>
    <n v="19.674968865218581"/>
    <n v="70.16"/>
    <n v="427.84"/>
    <n v="6.1285315763952912"/>
    <n v="14.306812740965769"/>
    <n v="427.84"/>
    <n v="-2.2388059701493601E-3"/>
    <n v="-2.2435650313764599E-3"/>
    <n v="9.4210896078295675E-7"/>
    <n v="9.4210896078295675E-7"/>
    <n v="805.90717299578012"/>
    <n v="1"/>
    <n v="-0.13797549967762757"/>
    <n v="-0.1380754447197573"/>
    <n v="5.7830648041365994E-3"/>
    <n v="5.7830648041365994E-3"/>
    <n v="1.3788553175032059E-2"/>
    <m/>
  </r>
  <r>
    <x v="39"/>
    <n v="62"/>
    <n v="0.12"/>
    <n v="0.12"/>
    <n v="103.63"/>
    <n v="38.479999999999997"/>
    <n v="20.083199954409441"/>
    <n v="69.760000000000005"/>
    <n v="420.64"/>
    <n v="6.2454614221112577"/>
    <n v="14.369521380284192"/>
    <n v="420.64"/>
    <n v="-1.6828721017202675E-2"/>
    <n v="-1.6833480078429774E-2"/>
    <n v="1.8548511652726545E-4"/>
    <n v="1.8548511652726545E-4"/>
    <n v="792.34478601567162"/>
    <s v=""/>
    <s v=""/>
    <s v=""/>
    <s v=""/>
    <s v=""/>
    <n v="2.0748754012644487E-2"/>
    <m/>
  </r>
  <r>
    <x v="40"/>
    <n v="63"/>
    <n v="0.12"/>
    <n v="0.12"/>
    <n v="103.91"/>
    <n v="38.590000000000003"/>
    <n v="19.948060095387309"/>
    <n v="69.44"/>
    <n v="410.24"/>
    <n v="6.3095405109731697"/>
    <n v="14.432448102703056"/>
    <n v="410.24"/>
    <n v="-2.4724229745150206E-2"/>
    <n v="-2.4728988806377306E-2"/>
    <n v="4.6288665343744806E-4"/>
    <n v="4.6288665343744806E-4"/>
    <n v="772.75467148884832"/>
    <s v=""/>
    <s v=""/>
    <s v=""/>
    <s v=""/>
    <s v=""/>
    <n v="-6.729000325093203E-3"/>
    <m/>
  </r>
  <r>
    <x v="41"/>
    <n v="64"/>
    <n v="0.14000000000000001"/>
    <n v="0.14000000000000001"/>
    <n v="104.01"/>
    <n v="38.71"/>
    <n v="20.236861921633135"/>
    <n v="68.89"/>
    <n v="405.6"/>
    <n v="6.3679135314993838"/>
    <n v="14.570913635741917"/>
    <n v="405.6"/>
    <n v="-1.1310452418096695E-2"/>
    <n v="-1.1316004103799626E-2"/>
    <n v="6.5639424066573035E-5"/>
    <n v="6.5639424066573035E-5"/>
    <n v="764.01446654611175"/>
    <s v=""/>
    <s v=""/>
    <s v=""/>
    <s v=""/>
    <s v=""/>
    <n v="1.4477689803661976E-2"/>
    <m/>
  </r>
  <r>
    <x v="42"/>
    <n v="65"/>
    <n v="0.14000000000000001"/>
    <n v="0.14000000000000001"/>
    <n v="104.32"/>
    <n v="38.75"/>
    <n v="18.631342509898655"/>
    <n v="68.91"/>
    <n v="404"/>
    <n v="6.383985025792545"/>
    <n v="14.556656861321459"/>
    <n v="404"/>
    <n v="-3.9447731755424265E-3"/>
    <n v="-3.9503248612453579E-3"/>
    <n v="5.4189746819746845E-7"/>
    <n v="5.4189746819746845E-7"/>
    <n v="761.00060277275429"/>
    <s v=""/>
    <s v=""/>
    <s v=""/>
    <s v=""/>
    <s v=""/>
    <n v="-7.9336382189680699E-2"/>
    <m/>
  </r>
  <r>
    <x v="43"/>
    <n v="66"/>
    <n v="0.14000000000000001"/>
    <n v="0.14000000000000001"/>
    <n v="105.81"/>
    <n v="39.409999999999997"/>
    <n v="18.959500935171199"/>
    <n v="68.03"/>
    <n v="400.16"/>
    <n v="6.6679059806979488"/>
    <n v="14.782372306064596"/>
    <n v="400.16"/>
    <n v="-9.5049504950494024E-3"/>
    <n v="-9.5105021807523338E-3"/>
    <n v="3.96435721747589E-5"/>
    <n v="3.96435721747589E-5"/>
    <n v="753.76732971669651"/>
    <s v=""/>
    <s v=""/>
    <s v=""/>
    <s v=""/>
    <s v=""/>
    <n v="1.7613246340042223E-2"/>
    <m/>
  </r>
  <r>
    <x v="44"/>
    <n v="67"/>
    <n v="0.14000000000000001"/>
    <n v="0.14000000000000001"/>
    <n v="105.83"/>
    <n v="39.479999999999997"/>
    <n v="19.805505663439888"/>
    <n v="67.400000000000006"/>
    <n v="384.16"/>
    <n v="6.7628051456279525"/>
    <n v="14.81861640442389"/>
    <n v="384.16"/>
    <n v="-3.9984006397441041E-2"/>
    <n v="-3.9989558083143972E-2"/>
    <n v="1.3524278442383056E-3"/>
    <n v="1.3524278442383056E-3"/>
    <n v="723.62869198312205"/>
    <s v=""/>
    <s v=""/>
    <s v=""/>
    <s v=""/>
    <s v=""/>
    <n v="4.462167707691566E-2"/>
    <m/>
  </r>
  <r>
    <x v="45"/>
    <n v="68"/>
    <n v="0.15"/>
    <n v="0.15"/>
    <n v="106.01"/>
    <n v="39.479999999999997"/>
    <n v="19.167338886862517"/>
    <n v="67.47"/>
    <n v="376.8"/>
    <n v="6.7477693571376269"/>
    <n v="14.843137750843015"/>
    <n v="376.8"/>
    <n v="-1.9158683881715932E-2"/>
    <n v="-1.9164631820530742E-2"/>
    <n v="2.5441665784901759E-4"/>
    <n v="2.5441665784901759E-4"/>
    <n v="709.76491862567786"/>
    <s v=""/>
    <s v=""/>
    <s v=""/>
    <s v=""/>
    <s v=""/>
    <n v="-3.2221685597020551E-2"/>
    <m/>
  </r>
  <r>
    <x v="46"/>
    <n v="69"/>
    <n v="0.14000000000000001"/>
    <n v="0.14000000000000001"/>
    <n v="106.48"/>
    <n v="39.75"/>
    <n v="18.995509665869193"/>
    <n v="68.09"/>
    <n v="380.64"/>
    <n v="6.7028410954632527"/>
    <n v="14.619326705171641"/>
    <n v="380.64"/>
    <n v="1.0191082802547768E-2"/>
    <n v="1.0185531116844837E-2"/>
    <n v="1.7955247259758325E-4"/>
    <s v=""/>
    <n v="716.99819168173576"/>
    <s v=""/>
    <s v=""/>
    <s v=""/>
    <s v=""/>
    <s v=""/>
    <n v="-8.9646884216722181E-3"/>
    <m/>
  </r>
  <r>
    <x v="47"/>
    <n v="70"/>
    <n v="0.14000000000000001"/>
    <n v="0.14000000000000001"/>
    <n v="106.92"/>
    <n v="39.85"/>
    <n v="19.373676009174144"/>
    <n v="68.88"/>
    <n v="382.24"/>
    <n v="6.6516375084952326"/>
    <n v="14.549478147855847"/>
    <n v="382.24"/>
    <n v="4.2034468263976166E-3"/>
    <n v="4.1978951406946852E-3"/>
    <n v="5.4938976588146053E-5"/>
    <s v=""/>
    <n v="720.01205545509322"/>
    <s v=""/>
    <s v=""/>
    <s v=""/>
    <s v=""/>
    <s v=""/>
    <n v="1.9908196724220343E-2"/>
    <m/>
  </r>
  <r>
    <x v="48"/>
    <n v="71"/>
    <n v="0.14000000000000001"/>
    <n v="0.14000000000000001"/>
    <n v="106.93"/>
    <n v="39.869999999999997"/>
    <n v="19.496869747204194"/>
    <n v="68.55"/>
    <n v="385.28"/>
    <n v="6.7027706155634403"/>
    <n v="14.656759007837245"/>
    <n v="385.28"/>
    <n v="7.9531184596064453E-3"/>
    <n v="7.9475667739035138E-3"/>
    <n v="1.2458476978873106E-4"/>
    <s v=""/>
    <n v="725.73839662447233"/>
    <s v=""/>
    <s v=""/>
    <s v=""/>
    <s v=""/>
    <s v=""/>
    <n v="6.3588210090699338E-3"/>
    <m/>
  </r>
  <r>
    <x v="49"/>
    <n v="72"/>
    <n v="0.14000000000000001"/>
    <n v="0.14000000000000001"/>
    <n v="106.96"/>
    <n v="39.85"/>
    <n v="21.223108695282161"/>
    <n v="68.97"/>
    <n v="381.6"/>
    <n v="6.6957465879570988"/>
    <n v="14.564921165321277"/>
    <n v="381.6"/>
    <n v="-9.5514950166111223E-3"/>
    <n v="-9.5570467023140537E-3"/>
    <n v="4.0231856428886686E-5"/>
    <n v="4.0231856428886686E-5"/>
    <n v="718.80650994575035"/>
    <s v=""/>
    <s v=""/>
    <s v=""/>
    <s v=""/>
    <s v=""/>
    <n v="8.853928709892038E-2"/>
    <m/>
  </r>
  <r>
    <x v="50"/>
    <n v="73"/>
    <n v="0.16"/>
    <n v="0.16"/>
    <n v="107.81"/>
    <n v="40.26"/>
    <n v="21.055772019970156"/>
    <n v="68.260000000000005"/>
    <n v="382.4"/>
    <n v="6.8828041486773897"/>
    <n v="14.746623395083001"/>
    <n v="382.4"/>
    <n v="2.0964360587001352E-3"/>
    <n v="2.0900919061803691E-3"/>
    <n v="2.8135385397230274E-5"/>
    <s v=""/>
    <n v="720.31344183242902"/>
    <s v=""/>
    <s v=""/>
    <s v=""/>
    <s v=""/>
    <s v=""/>
    <n v="-7.8846448800030198E-3"/>
    <m/>
  </r>
  <r>
    <x v="51"/>
    <n v="74"/>
    <n v="0.15"/>
    <n v="0.15"/>
    <n v="108.45"/>
    <n v="40.590000000000003"/>
    <n v="20.192865973730342"/>
    <n v="67.33"/>
    <n v="370.72"/>
    <n v="7.1435386907297502"/>
    <n v="14.859905357783447"/>
    <n v="370.72"/>
    <n v="-3.054393305439318E-2"/>
    <n v="-3.054988099320799E-2"/>
    <n v="7.4724011103693435E-4"/>
    <n v="7.4724011103693435E-4"/>
    <n v="698.31223628691976"/>
    <s v=""/>
    <s v=""/>
    <s v=""/>
    <s v=""/>
    <s v=""/>
    <n v="-4.0981923883930627E-2"/>
    <m/>
  </r>
  <r>
    <x v="52"/>
    <n v="75"/>
    <n v="0.14000000000000001"/>
    <n v="0.14000000000000001"/>
    <n v="108.4"/>
    <n v="40.4"/>
    <n v="19.579466276728439"/>
    <n v="67.040000000000006"/>
    <n v="358.24"/>
    <n v="7.2485759600756934"/>
    <n v="14.933319899909414"/>
    <n v="358.24"/>
    <n v="-3.3664220975399228E-2"/>
    <n v="-3.366977266110216E-2"/>
    <n v="9.2754263662397809E-4"/>
    <n v="9.2754263662397809E-4"/>
    <n v="674.80409885473171"/>
    <s v=""/>
    <s v=""/>
    <s v=""/>
    <s v=""/>
    <s v=""/>
    <n v="-3.0377049884840513E-2"/>
    <m/>
  </r>
  <r>
    <x v="53"/>
    <n v="76"/>
    <n v="0.14000000000000001"/>
    <n v="0.14000000000000001"/>
    <n v="107.85"/>
    <n v="40.08"/>
    <n v="19.090086045008569"/>
    <n v="67.69"/>
    <n v="353.28"/>
    <n v="7.1086699287515795"/>
    <n v="14.78495474103854"/>
    <n v="353.28"/>
    <n v="-1.3845466726217115E-2"/>
    <n v="-1.3851018411920046E-2"/>
    <n v="1.1314216106330924E-4"/>
    <n v="1.1314216106330924E-4"/>
    <n v="665.46112115732365"/>
    <s v=""/>
    <s v=""/>
    <s v=""/>
    <s v=""/>
    <s v=""/>
    <n v="-2.4994564448446232E-2"/>
    <m/>
  </r>
  <r>
    <x v="54"/>
    <n v="77"/>
    <n v="0.14000000000000001"/>
    <n v="0.14000000000000001"/>
    <n v="108.43"/>
    <n v="40.35"/>
    <n v="17.946270368236252"/>
    <n v="67.41"/>
    <n v="357.44"/>
    <n v="7.2007492085815743"/>
    <n v="14.844234198204736"/>
    <n v="357.44"/>
    <n v="1.1775362318840576E-2"/>
    <n v="1.1769810633137645E-2"/>
    <n v="2.2452021524725562E-4"/>
    <s v=""/>
    <n v="673.29716696805303"/>
    <s v=""/>
    <s v=""/>
    <s v=""/>
    <s v=""/>
    <s v=""/>
    <n v="-5.9916737623683193E-2"/>
    <m/>
  </r>
  <r>
    <x v="55"/>
    <n v="78"/>
    <n v="0.13"/>
    <n v="0.13"/>
    <n v="109.19"/>
    <n v="40.659999999999997"/>
    <n v="17.343928981109951"/>
    <n v="66.92"/>
    <n v="350.88"/>
    <n v="7.3507221662072224"/>
    <n v="14.927522263265447"/>
    <n v="350.88"/>
    <n v="-1.8352730528200523E-2"/>
    <n v="-1.8357885921376882E-2"/>
    <n v="2.2933158652229806E-4"/>
    <n v="2.2933158652229806E-4"/>
    <n v="660.94032549728752"/>
    <s v=""/>
    <s v=""/>
    <s v=""/>
    <s v=""/>
    <s v=""/>
    <n v="-3.3563597046459746E-2"/>
    <m/>
  </r>
  <r>
    <x v="56"/>
    <n v="79"/>
    <n v="0.14000000000000001"/>
    <n v="0.14000000000000001"/>
    <n v="108.66"/>
    <n v="40.36"/>
    <n v="18.433008194225934"/>
    <n v="67.77"/>
    <n v="344.16"/>
    <n v="7.1966692528201426"/>
    <n v="14.776230797462116"/>
    <n v="344.16"/>
    <n v="-1.9151846785225635E-2"/>
    <n v="-1.9157398470928566E-2"/>
    <n v="2.5418595989753757E-4"/>
    <n v="2.5418595989753757E-4"/>
    <n v="648.28209764918631"/>
    <s v=""/>
    <s v=""/>
    <s v=""/>
    <s v=""/>
    <s v=""/>
    <n v="6.279310843016872E-2"/>
    <m/>
  </r>
  <r>
    <x v="57"/>
    <n v="80"/>
    <n v="0.13"/>
    <n v="0.13"/>
    <n v="108.48"/>
    <n v="40.19"/>
    <n v="19.224231127181692"/>
    <n v="67.86"/>
    <n v="352.96"/>
    <n v="7.1174744920305235"/>
    <n v="14.700313621933436"/>
    <n v="352.96"/>
    <n v="2.556950255695023E-2"/>
    <n v="2.5564347163773871E-2"/>
    <n v="8.2820408657471726E-4"/>
    <s v=""/>
    <n v="664.85834840265227"/>
    <s v=""/>
    <s v=""/>
    <s v=""/>
    <s v=""/>
    <s v=""/>
    <n v="4.2924243542820241E-2"/>
    <m/>
  </r>
  <r>
    <x v="58"/>
    <n v="81"/>
    <n v="0.13"/>
    <n v="0.13"/>
    <n v="108.42"/>
    <n v="40.25"/>
    <n v="19.164963477287802"/>
    <n v="68.099999999999994"/>
    <n v="356.96"/>
    <n v="7.1905636931315655"/>
    <n v="14.730542366660018"/>
    <n v="356.96"/>
    <n v="1.1332728921124247E-2"/>
    <n v="1.1327573527947887E-2"/>
    <n v="2.1146282853891032E-4"/>
    <s v=""/>
    <n v="672.39300783604585"/>
    <s v=""/>
    <s v=""/>
    <s v=""/>
    <s v=""/>
    <s v=""/>
    <n v="-3.0829659455191673E-3"/>
    <m/>
  </r>
  <r>
    <x v="59"/>
    <n v="82"/>
    <n v="0.12"/>
    <n v="0.12"/>
    <n v="109.1"/>
    <n v="40.58"/>
    <n v="18.626182594427295"/>
    <n v="67.45"/>
    <n v="351.84"/>
    <n v="7.3346591234150029"/>
    <n v="14.828476244258127"/>
    <n v="351.84"/>
    <n v="-1.4343343792021512E-2"/>
    <n v="-1.4348102853248612E-2"/>
    <n v="1.239640598038059E-4"/>
    <n v="1.239640598038059E-4"/>
    <n v="662.74864376130199"/>
    <s v=""/>
    <s v=""/>
    <s v=""/>
    <s v=""/>
    <s v=""/>
    <n v="-2.8112805093472245E-2"/>
    <m/>
  </r>
  <r>
    <x v="60"/>
    <n v="83"/>
    <n v="0.15"/>
    <n v="0.15"/>
    <n v="109.18"/>
    <n v="40.6"/>
    <n v="18.032805997639354"/>
    <n v="67.41"/>
    <n v="345.28"/>
    <n v="7.4584351094331058"/>
    <n v="14.844863077906703"/>
    <n v="345.28"/>
    <n v="-1.8644838562983157E-2"/>
    <n v="-1.8650786501797967E-2"/>
    <n v="2.3828857309000182E-4"/>
    <n v="2.3828857309000182E-4"/>
    <n v="650.39180229053648"/>
    <s v=""/>
    <s v=""/>
    <s v=""/>
    <s v=""/>
    <s v=""/>
    <n v="-3.1857123368127474E-2"/>
    <m/>
  </r>
  <r>
    <x v="61"/>
    <n v="84"/>
    <n v="0.15"/>
    <n v="0.15"/>
    <n v="108.81"/>
    <n v="40.47"/>
    <n v="17.528909527709768"/>
    <n v="67.53"/>
    <n v="340.64"/>
    <n v="7.4907002263996691"/>
    <n v="14.835523050122996"/>
    <n v="340.64"/>
    <n v="-1.3438368860055561E-2"/>
    <n v="-1.344431679887037E-2"/>
    <n v="1.0465553509852219E-4"/>
    <n v="1.0465553509852219E-4"/>
    <n v="641.65159734779991"/>
    <n v="1"/>
    <n v="-0.20381451009723206"/>
    <n v="-0.20393942424199885"/>
    <n v="2.0138574199448585E-2"/>
    <n v="2.0138574199448585E-2"/>
    <n v="-2.7943320079834071E-2"/>
    <m/>
  </r>
  <r>
    <x v="62"/>
    <n v="85"/>
    <n v="0.15"/>
    <n v="0.15"/>
    <n v="109.55"/>
    <n v="40.799999999999997"/>
    <n v="17.529743947007056"/>
    <n v="67.48"/>
    <n v="336.16"/>
    <n v="7.5122143526091492"/>
    <n v="14.803532661478915"/>
    <n v="336.16"/>
    <n v="-1.3151714419915361E-2"/>
    <n v="-1.3157662358730171E-2"/>
    <n v="9.8872682183775328E-5"/>
    <n v="9.8872682183775328E-5"/>
    <n v="633.21277878239914"/>
    <s v=""/>
    <s v=""/>
    <s v=""/>
    <s v=""/>
    <s v=""/>
    <n v="4.7602464715048997E-5"/>
    <m/>
  </r>
  <r>
    <x v="63"/>
    <n v="86"/>
    <n v="0.16"/>
    <n v="0.16"/>
    <n v="110.44"/>
    <n v="41.34"/>
    <n v="16.597469741717116"/>
    <n v="66.14"/>
    <n v="336.32"/>
    <n v="7.7916050707360132"/>
    <n v="15.108249817322674"/>
    <n v="336.32"/>
    <n v="4.7596382674908178E-4"/>
    <n v="4.6961967422931572E-4"/>
    <n v="1.357043903218794E-5"/>
    <s v=""/>
    <n v="633.51416515973483"/>
    <s v=""/>
    <s v=""/>
    <s v=""/>
    <s v=""/>
    <s v=""/>
    <n v="-5.3182420011851368E-2"/>
    <m/>
  </r>
  <r>
    <x v="64"/>
    <n v="87"/>
    <n v="0.17"/>
    <n v="0.17"/>
    <n v="110.7"/>
    <n v="41.42"/>
    <n v="15.99506427771246"/>
    <n v="65.56"/>
    <n v="323.52"/>
    <n v="8.0011181353337673"/>
    <n v="15.241900102091686"/>
    <n v="323.52"/>
    <n v="-3.8058991436726974E-2"/>
    <n v="-3.8065731763552324E-2"/>
    <n v="1.2146301022157911E-3"/>
    <n v="1.2146301022157911E-3"/>
    <n v="609.40325497287529"/>
    <s v=""/>
    <s v=""/>
    <s v=""/>
    <s v=""/>
    <s v=""/>
    <n v="-3.6295018058718514E-2"/>
    <m/>
  </r>
  <r>
    <x v="65"/>
    <n v="88"/>
    <n v="0.16"/>
    <n v="0.16"/>
    <n v="110.07"/>
    <n v="41.17"/>
    <n v="15.999013225288151"/>
    <n v="66.099999999999994"/>
    <n v="313.12"/>
    <n v="7.8603744972014846"/>
    <n v="15.108779541859732"/>
    <n v="313.12"/>
    <n v="-3.2146389713155199E-2"/>
    <n v="-3.2152733865674965E-2"/>
    <n v="8.3743943641538955E-4"/>
    <n v="8.3743943641538955E-4"/>
    <n v="589.81314044605199"/>
    <s v=""/>
    <s v=""/>
    <s v=""/>
    <s v=""/>
    <s v=""/>
    <n v="2.4688538333613678E-4"/>
    <m/>
  </r>
  <r>
    <x v="66"/>
    <n v="89"/>
    <n v="0.16"/>
    <n v="0.16"/>
    <n v="110.45"/>
    <n v="41.22"/>
    <n v="15.310584354927613"/>
    <n v="66.09"/>
    <n v="320"/>
    <n v="7.9916336960260814"/>
    <n v="15.127120214109695"/>
    <n v="320"/>
    <n v="2.197240674501777E-2"/>
    <n v="2.1966062592498004E-2"/>
    <n v="6.3404502025286218E-4"/>
    <s v=""/>
    <n v="602.77275467148888"/>
    <s v=""/>
    <s v=""/>
    <s v=""/>
    <s v=""/>
    <s v=""/>
    <n v="-4.3029458171357851E-2"/>
    <m/>
  </r>
  <r>
    <x v="67"/>
    <n v="90"/>
    <n v="0.15"/>
    <n v="0.15"/>
    <n v="111.18"/>
    <n v="41.53"/>
    <n v="15.63978046047227"/>
    <n v="65.72"/>
    <n v="315.52"/>
    <n v="8.0815703478447318"/>
    <n v="15.148210749520452"/>
    <n v="315.52"/>
    <n v="-1.4000000000000012E-2"/>
    <n v="-1.4005947938814822E-2"/>
    <n v="1.1646208242620559E-4"/>
    <n v="1.1646208242620559E-4"/>
    <n v="594.333936106088"/>
    <s v=""/>
    <s v=""/>
    <s v=""/>
    <s v=""/>
    <s v=""/>
    <n v="2.1501211051994009E-2"/>
    <m/>
  </r>
  <r>
    <x v="68"/>
    <n v="91"/>
    <n v="0.14000000000000001"/>
    <n v="0.14000000000000001"/>
    <n v="111.35"/>
    <n v="41.59"/>
    <n v="15.355620461658837"/>
    <n v="65.64"/>
    <n v="312.8"/>
    <n v="8.0930328712042368"/>
    <n v="15.186673794582035"/>
    <n v="312.8"/>
    <n v="-8.6206896551723755E-3"/>
    <n v="-8.6262413408753069E-3"/>
    <n v="2.929032128885211E-5"/>
    <n v="2.929032128885211E-5"/>
    <n v="589.21036769138038"/>
    <s v=""/>
    <s v=""/>
    <s v=""/>
    <s v=""/>
    <s v=""/>
    <n v="-1.8169052918077327E-2"/>
    <m/>
  </r>
  <r>
    <x v="69"/>
    <n v="92"/>
    <n v="0.15"/>
    <n v="0.15"/>
    <n v="111.44"/>
    <n v="41.66"/>
    <n v="15.096946163403882"/>
    <n v="65.81"/>
    <n v="312"/>
    <n v="8.0557507336292336"/>
    <n v="15.131374865003732"/>
    <n v="312"/>
    <n v="-2.5575447570332921E-3"/>
    <n v="-2.5634926958481019E-3"/>
    <n v="4.2340438793807874E-7"/>
    <n v="4.2340438793807874E-7"/>
    <n v="587.7034358047016"/>
    <s v=""/>
    <s v=""/>
    <s v=""/>
    <s v=""/>
    <s v=""/>
    <n v="-1.6845577741442231E-2"/>
    <m/>
  </r>
  <r>
    <x v="70"/>
    <n v="93"/>
    <n v="0.16"/>
    <n v="0.16"/>
    <n v="112.7"/>
    <n v="42.2"/>
    <n v="14.988523872321897"/>
    <n v="65.48"/>
    <n v="315.2"/>
    <n v="8.2428486448215246"/>
    <n v="15.232894372993927"/>
    <n v="315.2"/>
    <n v="1.025641025641022E-2"/>
    <n v="1.0250066103890454E-2"/>
    <n v="1.81286138762279E-4"/>
    <s v=""/>
    <n v="593.73116335141651"/>
    <s v=""/>
    <s v=""/>
    <s v=""/>
    <s v=""/>
    <s v=""/>
    <n v="-7.1817366180193399E-3"/>
    <m/>
  </r>
  <r>
    <x v="71"/>
    <n v="94"/>
    <n v="0.15"/>
    <n v="0.15"/>
    <n v="112.8"/>
    <n v="42.2"/>
    <n v="14.70425922826168"/>
    <n v="65.790000000000006"/>
    <n v="306.39999999999998"/>
    <n v="8.2425437723374007"/>
    <n v="15.212123048645505"/>
    <n v="306.39999999999998"/>
    <n v="-2.7918781725888353E-2"/>
    <n v="-2.7924729664703163E-2"/>
    <n v="6.1061086901772858E-4"/>
    <n v="6.1061086901772858E-4"/>
    <n v="577.15491259795056"/>
    <s v=""/>
    <s v=""/>
    <s v=""/>
    <s v=""/>
    <s v=""/>
    <n v="-1.8965486293493209E-2"/>
    <m/>
  </r>
  <r>
    <x v="72"/>
    <n v="95"/>
    <n v="0.15"/>
    <n v="0.15"/>
    <n v="111"/>
    <n v="41.51"/>
    <n v="13.970006961105522"/>
    <n v="66.73"/>
    <n v="304.95999999999998"/>
    <n v="7.9159684914026522"/>
    <n v="14.902207571725338"/>
    <n v="304.95999999999998"/>
    <n v="-4.6997389033942572E-3"/>
    <n v="-4.705686842209067E-3"/>
    <n v="2.2245687754689396E-6"/>
    <n v="2.2245687754689396E-6"/>
    <n v="574.4424352019289"/>
    <s v=""/>
    <s v=""/>
    <s v=""/>
    <s v=""/>
    <s v=""/>
    <n v="-4.9934665579407178E-2"/>
    <m/>
  </r>
  <r>
    <x v="73"/>
    <n v="96"/>
    <n v="0.15"/>
    <n v="0.15"/>
    <n v="111.42"/>
    <n v="41.52"/>
    <n v="13.983705129295103"/>
    <n v="67.06"/>
    <n v="319.52"/>
    <n v="8.1052690313239584"/>
    <n v="14.944988630188709"/>
    <n v="319.52"/>
    <n v="4.7743966421825768E-2"/>
    <n v="4.7738018483010958E-2"/>
    <n v="2.5961273461993844E-3"/>
    <s v=""/>
    <n v="601.86859553948159"/>
    <s v=""/>
    <s v=""/>
    <s v=""/>
    <s v=""/>
    <s v=""/>
    <n v="9.8054125726065107E-4"/>
    <m/>
  </r>
  <r>
    <x v="74"/>
    <n v="97"/>
    <n v="0.14000000000000001"/>
    <n v="0.14000000000000001"/>
    <n v="112.41"/>
    <n v="42.08"/>
    <n v="14.437353241793328"/>
    <n v="66.290000000000006"/>
    <n v="310.24"/>
    <n v="8.4868372328189849"/>
    <n v="15.063114093849995"/>
    <n v="310.24"/>
    <n v="-2.9043565348021994E-2"/>
    <n v="-2.9049117033724925E-2"/>
    <n v="6.6744355781658859E-4"/>
    <n v="6.6744355781658859E-4"/>
    <n v="584.38818565400845"/>
    <s v=""/>
    <s v=""/>
    <s v=""/>
    <s v=""/>
    <s v=""/>
    <n v="3.2441195541792325E-2"/>
    <m/>
  </r>
  <r>
    <x v="75"/>
    <n v="98"/>
    <n v="0.14000000000000001"/>
    <n v="0.14000000000000001"/>
    <n v="112.21"/>
    <n v="42.16"/>
    <n v="13.387490155781416"/>
    <n v="66.98"/>
    <n v="292.32"/>
    <n v="8.4411900678057066"/>
    <n v="14.869649551349301"/>
    <n v="292.32"/>
    <n v="-5.7761732851985603E-2"/>
    <n v="-5.7767284537688535E-2"/>
    <n v="2.9760403410880459E-3"/>
    <n v="2.9760403410880459E-3"/>
    <n v="550.63291139240505"/>
    <s v=""/>
    <s v=""/>
    <s v=""/>
    <s v=""/>
    <s v=""/>
    <n v="-7.2718528696296164E-2"/>
    <m/>
  </r>
  <r>
    <x v="76"/>
    <n v="99"/>
    <n v="0.15"/>
    <n v="0.15"/>
    <n v="112.54"/>
    <n v="42.51"/>
    <n v="13.080871200237054"/>
    <n v="67.5"/>
    <n v="297.44"/>
    <n v="8.4620638714005363"/>
    <n v="14.743329349074914"/>
    <n v="297.44"/>
    <n v="1.7515051997810671E-2"/>
    <n v="1.7509104058995861E-2"/>
    <n v="4.2945483405202597E-4"/>
    <s v=""/>
    <n v="560.27727546714891"/>
    <s v=""/>
    <s v=""/>
    <s v=""/>
    <s v=""/>
    <s v=""/>
    <n v="-2.2903393539523798E-2"/>
    <m/>
  </r>
  <r>
    <x v="77"/>
    <n v="100"/>
    <n v="0.16"/>
    <n v="0.16"/>
    <n v="113.28"/>
    <n v="42.86"/>
    <n v="12.743846461515737"/>
    <n v="67.180000000000007"/>
    <n v="295.04000000000002"/>
    <n v="8.5219368504174309"/>
    <n v="14.772442999925154"/>
    <n v="295.04000000000002"/>
    <n v="-8.0688542227003168E-3"/>
    <n v="-8.0751983752200829E-3"/>
    <n v="2.3629421800070044E-5"/>
    <n v="2.3629421800070044E-5"/>
    <n v="555.75647980711278"/>
    <s v=""/>
    <s v=""/>
    <s v=""/>
    <s v=""/>
    <s v=""/>
    <n v="-2.5764701262038982E-2"/>
    <m/>
  </r>
  <r>
    <x v="78"/>
    <n v="101"/>
    <n v="0.15"/>
    <n v="0.15"/>
    <n v="112.85"/>
    <n v="42.71"/>
    <n v="12.234147389002089"/>
    <n v="67.61"/>
    <n v="293.92"/>
    <n v="8.4119782763031399"/>
    <n v="14.725391287665818"/>
    <n v="293.92"/>
    <n v="-3.79609544468551E-3"/>
    <n v="-3.8020433835003198E-3"/>
    <n v="3.4557394369567901E-7"/>
    <n v="3.4557394369567901E-7"/>
    <n v="553.64677516576251"/>
    <s v=""/>
    <s v=""/>
    <s v=""/>
    <s v=""/>
    <s v=""/>
    <n v="-3.9995700988147712E-2"/>
    <m/>
  </r>
  <r>
    <x v="79"/>
    <n v="102"/>
    <n v="0.14000000000000001"/>
    <n v="0.14000000000000001"/>
    <n v="110.18"/>
    <n v="41.56"/>
    <n v="12.539434153915675"/>
    <n v="70.37"/>
    <n v="298.56"/>
    <n v="7.4838320507166953"/>
    <n v="14.052958314216429"/>
    <n v="298.56"/>
    <n v="1.5786608600979912E-2"/>
    <n v="1.5781056915276981E-2"/>
    <n v="3.6081932965679347E-4"/>
    <s v=""/>
    <n v="562.38698010849907"/>
    <s v=""/>
    <s v=""/>
    <s v=""/>
    <s v=""/>
    <s v=""/>
    <n v="2.4953660864673117E-2"/>
    <m/>
  </r>
  <r>
    <x v="80"/>
    <n v="103"/>
    <n v="0.16"/>
    <n v="0.16"/>
    <n v="111.02"/>
    <n v="41.78"/>
    <n v="13.089799950116781"/>
    <n v="70.3"/>
    <n v="328"/>
    <n v="7.5660782384676519"/>
    <n v="14.115195443381158"/>
    <n v="328"/>
    <n v="9.8606645230439494E-2"/>
    <n v="9.8600301077919728E-2"/>
    <n v="1.036619018762058E-2"/>
    <s v=""/>
    <n v="617.84207353827605"/>
    <s v=""/>
    <s v=""/>
    <s v=""/>
    <s v=""/>
    <s v=""/>
    <n v="4.3890799971164775E-2"/>
    <m/>
  </r>
  <r>
    <x v="81"/>
    <n v="104"/>
    <n v="0.16"/>
    <n v="0.16"/>
    <n v="112.4"/>
    <n v="42.36"/>
    <n v="12.900183167965249"/>
    <n v="69.760000000000005"/>
    <n v="326.24"/>
    <n v="7.9092719626723067"/>
    <n v="14.256312027098678"/>
    <n v="326.24"/>
    <n v="-5.3658536585365901E-3"/>
    <n v="-5.3721978110563562E-3"/>
    <n v="4.6570063144596885E-6"/>
    <n v="4.6570063144596885E-6"/>
    <n v="614.52682338758291"/>
    <s v=""/>
    <s v=""/>
    <s v=""/>
    <s v=""/>
    <s v=""/>
    <n v="-1.4485842631219088E-2"/>
    <m/>
  </r>
  <r>
    <x v="82"/>
    <n v="105"/>
    <n v="0.16"/>
    <n v="0.16"/>
    <n v="110.49"/>
    <n v="41.55"/>
    <n v="13.202854075122119"/>
    <n v="72.17"/>
    <n v="313.27999999999997"/>
    <n v="7.2371415587561847"/>
    <n v="13.787352401364231"/>
    <n v="313.27999999999997"/>
    <n v="-3.972535556645429E-2"/>
    <n v="-3.9731699718974056E-2"/>
    <n v="1.3335286616351159E-3"/>
    <n v="1.3335286616351159E-3"/>
    <n v="590.11452682338756"/>
    <n v="1"/>
    <n v="-8.031939877876948E-2"/>
    <n v="-8.0452634434159287E-2"/>
    <n v="3.3943104459012148E-4"/>
    <n v="3.3943104459012148E-4"/>
    <n v="2.3462527873905455E-2"/>
    <m/>
  </r>
  <r>
    <x v="83"/>
    <n v="106"/>
    <n v="0.16"/>
    <n v="0.16"/>
    <n v="111.92"/>
    <n v="42.15"/>
    <n v="13.06419938649208"/>
    <n v="71.16"/>
    <n v="339.36"/>
    <n v="7.4925018045958547"/>
    <n v="13.896614815995759"/>
    <n v="339.36"/>
    <n v="8.3248212461695781E-2"/>
    <n v="8.3241868309176015E-2"/>
    <n v="7.4746496737435409E-3"/>
    <s v=""/>
    <n v="639.24050632911406"/>
    <s v=""/>
    <s v=""/>
    <s v=""/>
    <s v=""/>
    <s v=""/>
    <n v="-1.0501872386161071E-2"/>
    <m/>
  </r>
  <r>
    <x v="84"/>
    <n v="107"/>
    <n v="0.16"/>
    <n v="0.16"/>
    <n v="109.29"/>
    <n v="41.01"/>
    <n v="13.977445804600581"/>
    <n v="75.040000000000006"/>
    <n v="325.27999999999997"/>
    <n v="6.7367014898992981"/>
    <n v="13.198429654811378"/>
    <n v="325.27999999999997"/>
    <n v="-4.1489863272041627E-2"/>
    <n v="-4.1496207424561393E-2"/>
    <n v="1.4655130106875471E-3"/>
    <n v="1.4655130106875471E-3"/>
    <n v="612.71850512356843"/>
    <s v=""/>
    <s v=""/>
    <s v=""/>
    <s v=""/>
    <s v=""/>
    <n v="6.9904507049453501E-2"/>
    <m/>
  </r>
  <r>
    <x v="85"/>
    <n v="108"/>
    <n v="0.14000000000000001"/>
    <n v="0.14000000000000001"/>
    <n v="108.64"/>
    <n v="40.71"/>
    <n v="14.297116531204143"/>
    <n v="77.739999999999995"/>
    <n v="357.92"/>
    <n v="6.4334945562505421"/>
    <n v="12.770988601875404"/>
    <n v="357.92"/>
    <n v="0.10034431874077732"/>
    <n v="0.10033876705507438"/>
    <n v="1.0723214502085293E-2"/>
    <s v=""/>
    <n v="674.20132610006033"/>
    <s v=""/>
    <s v=""/>
    <s v=""/>
    <s v=""/>
    <s v=""/>
    <n v="2.2870467971933942E-2"/>
    <m/>
  </r>
  <r>
    <x v="86"/>
    <n v="109"/>
    <n v="0.1"/>
    <n v="0.1"/>
    <n v="105.03"/>
    <n v="39.22"/>
    <n v="14.932703532299156"/>
    <n v="81.37"/>
    <n v="373.44"/>
    <n v="5.3345116301513409"/>
    <n v="11.720456465374733"/>
    <n v="373.44"/>
    <n v="4.3361645060348675E-2"/>
    <n v="4.3357678781319908E-2"/>
    <n v="2.1689387761477988E-3"/>
    <s v=""/>
    <n v="703.43580470162749"/>
    <s v=""/>
    <s v=""/>
    <s v=""/>
    <s v=""/>
    <s v=""/>
    <n v="4.4455607514131544E-2"/>
    <m/>
  </r>
  <r>
    <x v="87"/>
    <n v="110"/>
    <n v="0.12"/>
    <n v="0.12"/>
    <n v="103.47"/>
    <n v="38.590000000000003"/>
    <n v="14.486035479042799"/>
    <n v="87.36"/>
    <n v="417.92"/>
    <n v="4.8609942667985448"/>
    <n v="11.22934166646214"/>
    <n v="417.92"/>
    <n v="0.11910882604970019"/>
    <n v="0.11910406698847309"/>
    <n v="1.4961755505134384E-2"/>
    <s v=""/>
    <n v="787.22121760096456"/>
    <s v=""/>
    <s v=""/>
    <s v=""/>
    <s v=""/>
    <s v=""/>
    <n v="-2.9912068654562141E-2"/>
    <m/>
  </r>
  <r>
    <x v="88"/>
    <n v="111"/>
    <n v="0.14000000000000001"/>
    <n v="0.14000000000000001"/>
    <n v="108.03"/>
    <n v="40.590000000000003"/>
    <n v="14.092449840214606"/>
    <n v="80.3"/>
    <n v="468"/>
    <n v="5.5384280094437566"/>
    <n v="12.153428180338672"/>
    <n v="468"/>
    <n v="0.11983154670750373"/>
    <n v="0.1198259950218008"/>
    <n v="1.5138886639757588E-2"/>
    <s v=""/>
    <n v="881.55515370705245"/>
    <s v=""/>
    <s v=""/>
    <s v=""/>
    <s v=""/>
    <s v=""/>
    <n v="-2.717000378727508E-2"/>
    <m/>
  </r>
  <r>
    <x v="89"/>
    <n v="112"/>
    <n v="0.15"/>
    <n v="0.15"/>
    <n v="107.72"/>
    <n v="40.44"/>
    <n v="13.84514309348519"/>
    <n v="80.489999999999995"/>
    <n v="401.28"/>
    <n v="5.5594367905415982"/>
    <n v="12.123262400572228"/>
    <n v="401.28"/>
    <n v="-0.14256410256410257"/>
    <n v="-0.14257005050291738"/>
    <n v="1.942005641198467E-2"/>
    <n v="1.942005641198467E-2"/>
    <n v="755.87703435804701"/>
    <s v=""/>
    <s v=""/>
    <s v=""/>
    <s v=""/>
    <s v=""/>
    <n v="-1.7548882524576707E-2"/>
    <m/>
  </r>
  <r>
    <x v="90"/>
    <n v="113"/>
    <n v="0.15"/>
    <n v="0.15"/>
    <n v="109.22"/>
    <n v="41.18"/>
    <n v="13.8638603376451"/>
    <n v="77.900000000000006"/>
    <n v="410.08"/>
    <n v="5.8544746097526339"/>
    <n v="12.505621868633799"/>
    <n v="410.08"/>
    <n v="2.1929824561403466E-2"/>
    <n v="2.1923876622588656E-2"/>
    <n v="6.3192229332071997E-4"/>
    <s v=""/>
    <n v="772.45328511151297"/>
    <s v=""/>
    <s v=""/>
    <s v=""/>
    <s v=""/>
    <s v=""/>
    <n v="1.35189965416248E-3"/>
    <m/>
  </r>
  <r>
    <x v="91"/>
    <n v="114"/>
    <n v="0.16"/>
    <n v="0.16"/>
    <n v="107.87"/>
    <n v="40.68"/>
    <n v="13.556504650529957"/>
    <n v="78.44"/>
    <n v="385.28"/>
    <n v="5.7094005744534142"/>
    <n v="12.485650525220699"/>
    <n v="385.28"/>
    <n v="-6.0476004682013307E-2"/>
    <n v="-6.0482348834533073E-2"/>
    <n v="3.2796422445696889E-3"/>
    <n v="3.2796422445696889E-3"/>
    <n v="725.73839662447256"/>
    <s v=""/>
    <s v=""/>
    <s v=""/>
    <s v=""/>
    <s v=""/>
    <n v="-2.2169560254481829E-2"/>
    <m/>
  </r>
  <r>
    <x v="92"/>
    <n v="115"/>
    <n v="0.14000000000000001"/>
    <n v="0.14000000000000001"/>
    <n v="105.91"/>
    <n v="39.82"/>
    <n v="14.612730067092214"/>
    <n v="82.55"/>
    <n v="395.68"/>
    <n v="5.1424147669635198"/>
    <n v="11.830961317932163"/>
    <n v="395.68"/>
    <n v="2.6993355481727654E-2"/>
    <n v="2.6987803796024723E-2"/>
    <n v="9.1216030886918399E-4"/>
    <s v=""/>
    <n v="745.32851115129597"/>
    <s v=""/>
    <s v=""/>
    <s v=""/>
    <s v=""/>
    <s v=""/>
    <n v="7.7912813353474983E-2"/>
    <m/>
  </r>
  <r>
    <x v="93"/>
    <n v="116"/>
    <n v="0.15"/>
    <n v="0.15"/>
    <n v="105.97"/>
    <n v="39.85"/>
    <n v="15.419584163840929"/>
    <n v="83.18"/>
    <n v="429.76"/>
    <n v="5.0986372778659801"/>
    <n v="11.629068205493617"/>
    <n v="429.76"/>
    <n v="8.6130206227254202E-2"/>
    <n v="8.6124258288439393E-2"/>
    <n v="7.9813579864807752E-3"/>
    <s v=""/>
    <n v="809.5238095238094"/>
    <s v=""/>
    <s v=""/>
    <s v=""/>
    <s v=""/>
    <s v=""/>
    <n v="5.5215835305528913E-2"/>
    <m/>
  </r>
  <r>
    <x v="94"/>
    <n v="117"/>
    <n v="0.17"/>
    <n v="0.17"/>
    <n v="104.53"/>
    <n v="39.33"/>
    <n v="15.270362168876085"/>
    <n v="85.43"/>
    <n v="439.68"/>
    <n v="4.7556780572559116"/>
    <n v="11.254009967295314"/>
    <n v="439.68"/>
    <n v="2.3082650781831804E-2"/>
    <n v="2.3075910455006454E-2"/>
    <n v="6.9116927714130767E-4"/>
    <s v=""/>
    <n v="828.20976491862564"/>
    <s v=""/>
    <s v=""/>
    <s v=""/>
    <s v=""/>
    <s v=""/>
    <n v="-9.6774331511981053E-3"/>
    <m/>
  </r>
  <r>
    <x v="95"/>
    <n v="118"/>
    <n v="0.17"/>
    <n v="0.17"/>
    <n v="103.93"/>
    <n v="38.979999999999997"/>
    <n v="15.644614934608327"/>
    <n v="87.97"/>
    <n v="466.08"/>
    <n v="4.6490207272569757"/>
    <n v="10.944113673804759"/>
    <n v="466.08"/>
    <n v="6.0043668122270688E-2"/>
    <n v="6.0036927795445338E-2"/>
    <n v="4.0007036502526993E-3"/>
    <s v=""/>
    <n v="877.93851717902339"/>
    <s v=""/>
    <s v=""/>
    <s v=""/>
    <s v=""/>
    <s v=""/>
    <n v="2.4508440703196913E-2"/>
    <m/>
  </r>
  <r>
    <x v="96"/>
    <n v="119"/>
    <n v="0.16"/>
    <n v="0.16"/>
    <n v="100.01"/>
    <n v="37.43"/>
    <n v="16.670876570688012"/>
    <n v="94.85"/>
    <n v="477.6"/>
    <n v="4.0290675564373544"/>
    <n v="10.137363380391728"/>
    <n v="477.6"/>
    <n v="2.4716786817713832E-2"/>
    <n v="2.4710442665194066E-2"/>
    <n v="7.7978499817771252E-4"/>
    <s v=""/>
    <n v="899.63833634719708"/>
    <s v=""/>
    <s v=""/>
    <s v=""/>
    <s v=""/>
    <s v=""/>
    <n v="6.5598395382006819E-2"/>
    <m/>
  </r>
  <r>
    <x v="97"/>
    <n v="120"/>
    <n v="0.15"/>
    <n v="0.15"/>
    <n v="101.47"/>
    <n v="38.049999999999997"/>
    <n v="17.198839704516256"/>
    <n v="94.72"/>
    <n v="545.12"/>
    <n v="4.0487530382009682"/>
    <n v="10.122615627590854"/>
    <n v="545.12"/>
    <n v="0.14137353433835842"/>
    <n v="0.14136758639954361"/>
    <n v="2.0903889490540895E-2"/>
    <s v=""/>
    <n v="1026.8233875828812"/>
    <s v=""/>
    <s v=""/>
    <s v=""/>
    <s v=""/>
    <s v=""/>
    <n v="3.1669788423516206E-2"/>
    <m/>
  </r>
  <r>
    <x v="98"/>
    <n v="121"/>
    <n v="0.15"/>
    <n v="0.15"/>
    <n v="100.17"/>
    <n v="37.56"/>
    <n v="17.590967505907848"/>
    <n v="94.54"/>
    <n v="532.96"/>
    <n v="4.1201919139696521"/>
    <n v="10.160354381123538"/>
    <n v="532.96"/>
    <n v="-2.2307014969181083E-2"/>
    <n v="-2.2312962907995892E-2"/>
    <n v="3.6476320271940928E-4"/>
    <n v="3.6476320271940928E-4"/>
    <n v="1003.9180229053646"/>
    <s v=""/>
    <s v=""/>
    <s v=""/>
    <s v=""/>
    <s v=""/>
    <n v="2.2799666031460469E-2"/>
    <m/>
  </r>
  <r>
    <x v="99"/>
    <n v="122"/>
    <n v="0.16"/>
    <n v="0.16"/>
    <n v="100.27"/>
    <n v="37.67"/>
    <n v="17.839708506229034"/>
    <n v="93.57"/>
    <n v="529.91999999999996"/>
    <n v="4.2681598942101369"/>
    <n v="10.293890653131207"/>
    <n v="529.91999999999996"/>
    <n v="-5.7039927949565916E-3"/>
    <n v="-5.7103369474763577E-3"/>
    <n v="6.2307595331064062E-6"/>
    <n v="6.2307595331064062E-6"/>
    <n v="998.19168173598541"/>
    <s v=""/>
    <s v=""/>
    <s v=""/>
    <s v=""/>
    <s v=""/>
    <n v="1.4140268307450826E-2"/>
    <m/>
  </r>
  <r>
    <x v="100"/>
    <n v="123"/>
    <n v="0.16"/>
    <n v="0.16"/>
    <n v="99.66"/>
    <n v="37.549999999999997"/>
    <n v="16.938517114239826"/>
    <n v="91.84"/>
    <n v="506.56"/>
    <n v="4.3815845238876259"/>
    <n v="10.375335485586385"/>
    <n v="506.56"/>
    <n v="-4.4082125603864708E-2"/>
    <n v="-4.4088469756384474E-2"/>
    <n v="1.6707069085291318E-3"/>
    <n v="1.6707069085291318E-3"/>
    <n v="954.18927064496677"/>
    <s v=""/>
    <s v=""/>
    <s v=""/>
    <s v=""/>
    <s v=""/>
    <n v="-5.0516037954013764E-2"/>
    <m/>
  </r>
  <r>
    <x v="101"/>
    <n v="124"/>
    <n v="0.16"/>
    <n v="0.16"/>
    <n v="103"/>
    <n v="38.950000000000003"/>
    <n v="17.191060081842345"/>
    <n v="88.88"/>
    <n v="496.48"/>
    <n v="4.7625318369571534"/>
    <n v="10.850989607149506"/>
    <n v="496.48"/>
    <n v="-1.9898926089703117E-2"/>
    <n v="-1.9905270242222883E-2"/>
    <n v="2.7859222618340873E-4"/>
    <n v="2.7859222618340873E-4"/>
    <n v="935.20192887281485"/>
    <s v=""/>
    <s v=""/>
    <s v=""/>
    <s v=""/>
    <s v=""/>
    <n v="1.4909390585921688E-2"/>
    <m/>
  </r>
  <r>
    <x v="102"/>
    <n v="125"/>
    <n v="0.15"/>
    <n v="0.15"/>
    <n v="101.71"/>
    <n v="38.479999999999997"/>
    <n v="18.586872999956899"/>
    <n v="88.76"/>
    <n v="453.28"/>
    <n v="4.6680220911576624"/>
    <n v="10.786251464733114"/>
    <n v="453.28"/>
    <n v="-8.7012568482114139E-2"/>
    <n v="-8.7018516420928949E-2"/>
    <n v="7.0231654609118474E-3"/>
    <n v="7.0231654609118474E-3"/>
    <n v="853.82760699216385"/>
    <n v="1"/>
    <n v="0.44688457609805909"/>
    <n v="0.44675966195329231"/>
    <n v="0.25886588212873513"/>
    <s v=""/>
    <n v="8.1194115515240931E-2"/>
    <m/>
  </r>
  <r>
    <x v="103"/>
    <n v="126"/>
    <n v="0.14000000000000001"/>
    <n v="0.14000000000000001"/>
    <n v="100"/>
    <n v="37.549999999999997"/>
    <n v="19.087165416452176"/>
    <n v="90.13"/>
    <n v="457.28"/>
    <n v="4.3950573873764105"/>
    <n v="10.585861981684983"/>
    <n v="457.28"/>
    <n v="8.8245675961877712E-3"/>
    <n v="8.8190159104848398E-3"/>
    <n v="1.4479799651945837E-4"/>
    <s v=""/>
    <n v="861.36226642555744"/>
    <s v=""/>
    <s v=""/>
    <s v=""/>
    <s v=""/>
    <s v=""/>
    <n v="2.6916438095662371E-2"/>
    <m/>
  </r>
  <r>
    <x v="104"/>
    <n v="127"/>
    <n v="0.14000000000000001"/>
    <n v="0.14000000000000001"/>
    <n v="102.6"/>
    <n v="38.67"/>
    <n v="19.241212507424461"/>
    <n v="88.51"/>
    <n v="483.04"/>
    <n v="4.6888054212168671"/>
    <n v="10.806581439797244"/>
    <n v="483.04"/>
    <n v="5.6333100069979158E-2"/>
    <n v="5.6327548384276227E-2"/>
    <n v="3.5452183724866732E-3"/>
    <s v=""/>
    <n v="909.88547317661244"/>
    <s v=""/>
    <s v=""/>
    <s v=""/>
    <s v=""/>
    <s v=""/>
    <n v="8.0707159817195798E-3"/>
    <m/>
  </r>
  <r>
    <x v="105"/>
    <n v="128"/>
    <n v="0.13"/>
    <n v="0.13"/>
    <n v="102.96"/>
    <n v="38.89"/>
    <n v="19.221019006402624"/>
    <n v="88.31"/>
    <n v="461.92"/>
    <n v="4.7307620682023552"/>
    <n v="10.914781960857846"/>
    <n v="461.92"/>
    <n v="-4.3723087114938775E-2"/>
    <n v="-4.3728242508115134E-2"/>
    <n v="1.6413886121203851E-3"/>
    <n v="1.6413886121203851E-3"/>
    <n v="870.10247136829412"/>
    <s v=""/>
    <s v=""/>
    <s v=""/>
    <s v=""/>
    <s v=""/>
    <n v="-1.0494921260313659E-3"/>
    <m/>
  </r>
  <r>
    <x v="106"/>
    <n v="129"/>
    <n v="0.12"/>
    <n v="0.12"/>
    <n v="99.34"/>
    <n v="37.32"/>
    <n v="20.009920240602867"/>
    <n v="90.75"/>
    <n v="454.4"/>
    <n v="4.284446123993269"/>
    <n v="10.474037786685502"/>
    <n v="454.4"/>
    <n v="-1.6279875303082836E-2"/>
    <n v="-1.6284634364309936E-2"/>
    <n v="1.7083656797965777E-4"/>
    <n v="1.7083656797965777E-4"/>
    <n v="855.93731163351413"/>
    <s v=""/>
    <s v=""/>
    <s v=""/>
    <s v=""/>
    <s v=""/>
    <n v="4.1043673799888165E-2"/>
    <m/>
  </r>
  <r>
    <x v="107"/>
    <n v="130"/>
    <n v="0.1"/>
    <n v="0.1"/>
    <n v="98.1"/>
    <n v="36.71"/>
    <n v="20.492384075282349"/>
    <n v="92.25"/>
    <n v="500.64"/>
    <n v="4.0890091140619491"/>
    <n v="10.34150202428569"/>
    <n v="500.64"/>
    <n v="0.10176056338028161"/>
    <n v="0.10175659710125284"/>
    <n v="1.1018865726240256E-2"/>
    <s v=""/>
    <n v="943.03797468354423"/>
    <s v=""/>
    <s v=""/>
    <s v=""/>
    <s v=""/>
    <s v=""/>
    <n v="2.4111232272705382E-2"/>
    <m/>
  </r>
  <r>
    <x v="108"/>
    <n v="131"/>
    <n v="0.11"/>
    <n v="0.11"/>
    <n v="99.15"/>
    <n v="37.049999999999997"/>
    <n v="19.983984602712962"/>
    <n v="91.71"/>
    <n v="516.32000000000005"/>
    <n v="4.2550196433568184"/>
    <n v="10.439523081306502"/>
    <n v="516.32000000000005"/>
    <n v="3.1319910514541416E-2"/>
    <n v="3.1315547824694256E-2"/>
    <n v="1.1923026566056888E-3"/>
    <s v=""/>
    <n v="972.5738396624472"/>
    <s v=""/>
    <s v=""/>
    <s v=""/>
    <s v=""/>
    <s v=""/>
    <n v="-2.4809191097614213E-2"/>
    <m/>
  </r>
  <r>
    <x v="109"/>
    <n v="132"/>
    <n v="0.09"/>
    <n v="0.09"/>
    <n v="98.62"/>
    <n v="37.01"/>
    <n v="19.822267425856133"/>
    <n v="92.37"/>
    <n v="498.24"/>
    <n v="4.2190218542594966"/>
    <n v="10.373926370140024"/>
    <n v="498.24"/>
    <n v="-3.5017043693833405E-2"/>
    <n v="-3.5020613522597333E-2"/>
    <n v="1.0116487040800716E-3"/>
    <n v="1.0116487040800716E-3"/>
    <n v="938.51717902350799"/>
    <s v=""/>
    <s v=""/>
    <s v=""/>
    <s v=""/>
    <s v=""/>
    <n v="-8.0923389439999209E-3"/>
    <m/>
  </r>
  <r>
    <x v="110"/>
    <n v="133"/>
    <n v="0.09"/>
    <n v="0.09"/>
    <n v="101.51"/>
    <n v="38.28"/>
    <n v="19.119274183419229"/>
    <n v="89.89"/>
    <n v="498.88"/>
    <n v="4.4691567007381456"/>
    <n v="10.612308758702206"/>
    <n v="498.88"/>
    <n v="1.2845215157353262E-3"/>
    <n v="1.2809516869713988E-3"/>
    <n v="2.0206280868199933E-5"/>
    <s v=""/>
    <n v="939.72272453285086"/>
    <s v=""/>
    <s v=""/>
    <s v=""/>
    <s v=""/>
    <s v=""/>
    <n v="-3.5464824852474867E-2"/>
    <m/>
  </r>
  <r>
    <x v="111"/>
    <n v="134"/>
    <n v="7.0000000000000007E-2"/>
    <n v="7.0000000000000007E-2"/>
    <n v="102"/>
    <n v="38.53"/>
    <n v="18.319631652276488"/>
    <n v="89.3"/>
    <n v="473.12"/>
    <n v="4.5761460476636886"/>
    <n v="10.701684840501477"/>
    <n v="473.12"/>
    <n v="-5.1635663887107053E-2"/>
    <n v="-5.1638440696971322E-2"/>
    <n v="2.3449082485834591E-3"/>
    <n v="2.3449082485834591E-3"/>
    <n v="891.19951778179609"/>
    <s v=""/>
    <s v=""/>
    <s v=""/>
    <s v=""/>
    <s v=""/>
    <n v="-4.182389579601363E-2"/>
    <m/>
  </r>
  <r>
    <x v="112"/>
    <n v="135"/>
    <n v="0.05"/>
    <n v="0.05"/>
    <n v="101.84"/>
    <n v="38.53"/>
    <n v="19.183187085948191"/>
    <n v="88.51"/>
    <n v="461.6"/>
    <n v="4.6664560645482878"/>
    <n v="10.81565837868802"/>
    <n v="461.6"/>
    <n v="-2.4349002367264116E-2"/>
    <n v="-2.435098600034924E-2"/>
    <n v="4.4676422941220429E-4"/>
    <n v="4.4676422941220429E-4"/>
    <n v="869.49969861362251"/>
    <s v=""/>
    <s v=""/>
    <s v=""/>
    <s v=""/>
    <s v=""/>
    <n v="4.7138253108074533E-2"/>
    <m/>
  </r>
  <r>
    <x v="113"/>
    <n v="136"/>
    <n v="0.08"/>
    <n v="0.08"/>
    <n v="104.16"/>
    <n v="39.51"/>
    <n v="19.211981333463616"/>
    <n v="85.08"/>
    <n v="454.88"/>
    <n v="4.9417660296794725"/>
    <n v="11.177611035409271"/>
    <n v="454.88"/>
    <n v="-1.455805892547668E-2"/>
    <n v="-1.4561232264521995E-2"/>
    <n v="1.2875541338245911E-4"/>
    <n v="1.2875541338245911E-4"/>
    <n v="856.84147076552119"/>
    <s v=""/>
    <s v=""/>
    <s v=""/>
    <s v=""/>
    <s v=""/>
    <n v="1.5010147889615657E-3"/>
    <m/>
  </r>
  <r>
    <x v="114"/>
    <n v="137"/>
    <n v="0.09"/>
    <n v="0.09"/>
    <n v="104.12"/>
    <n v="39.47"/>
    <n v="18.622398086941672"/>
    <n v="85.28"/>
    <n v="427.2"/>
    <n v="5.0702698736123581"/>
    <n v="11.232363606756543"/>
    <n v="427.2"/>
    <n v="-6.0851213506858959E-2"/>
    <n v="-6.0854783335622886E-2"/>
    <n v="3.3224382298395676E-3"/>
    <n v="3.3224382298395676E-3"/>
    <n v="804.70162748643736"/>
    <s v=""/>
    <s v=""/>
    <s v=""/>
    <s v=""/>
    <s v=""/>
    <n v="-3.0688310398001517E-2"/>
    <m/>
  </r>
  <r>
    <x v="115"/>
    <n v="138"/>
    <n v="0.09"/>
    <n v="0.09"/>
    <n v="104.29"/>
    <n v="39.47"/>
    <n v="18.480075949169763"/>
    <n v="84.33"/>
    <n v="420.32"/>
    <n v="5.1592179178467577"/>
    <n v="11.32509945698347"/>
    <n v="420.32"/>
    <n v="-1.6104868913857651E-2"/>
    <n v="-1.6108438742621578E-2"/>
    <n v="1.6626170203341422E-4"/>
    <n v="1.6626170203341422E-4"/>
    <n v="791.74201326100035"/>
    <s v=""/>
    <s v=""/>
    <s v=""/>
    <s v=""/>
    <s v=""/>
    <n v="-7.6425247225119074E-3"/>
    <m/>
  </r>
  <r>
    <x v="116"/>
    <n v="139"/>
    <n v="0.09"/>
    <n v="0.09"/>
    <n v="104.4"/>
    <n v="39.47"/>
    <n v="18.421710539218715"/>
    <n v="83.09"/>
    <n v="408.32"/>
    <n v="5.2453651049960941"/>
    <n v="11.476384443608822"/>
    <n v="408.32"/>
    <n v="-2.8549676437000349E-2"/>
    <n v="-2.8553246265764276E-2"/>
    <n v="6.4206787344171161E-4"/>
    <n v="6.4206787344171161E-4"/>
    <n v="769.1380349608196"/>
    <s v=""/>
    <s v=""/>
    <s v=""/>
    <s v=""/>
    <s v=""/>
    <n v="-3.1582884243325027E-3"/>
    <m/>
  </r>
  <r>
    <x v="117"/>
    <n v="140"/>
    <n v="0.1"/>
    <n v="0.1"/>
    <n v="104.1"/>
    <n v="39.29"/>
    <n v="18.592795534404345"/>
    <n v="83.61"/>
    <n v="401.12"/>
    <n v="5.1990071847365282"/>
    <n v="11.441869883311949"/>
    <n v="401.12"/>
    <n v="-1.7633228840125414E-2"/>
    <n v="-1.7637195119154181E-2"/>
    <n v="2.080231341576266E-4"/>
    <n v="2.080231341576266E-4"/>
    <n v="755.5756479807111"/>
    <s v=""/>
    <s v=""/>
    <s v=""/>
    <s v=""/>
    <s v=""/>
    <n v="9.2871394771621204E-3"/>
    <m/>
  </r>
  <r>
    <x v="118"/>
    <n v="141"/>
    <n v="0.12"/>
    <n v="0.12"/>
    <n v="102.38"/>
    <n v="38.56"/>
    <n v="19.189069885746004"/>
    <n v="85.44"/>
    <n v="407.68"/>
    <n v="4.9671968227393108"/>
    <n v="11.175325160231456"/>
    <n v="407.68"/>
    <n v="1.6354208216992516E-2"/>
    <n v="1.6349449155765416E-2"/>
    <n v="3.8273589903582527E-4"/>
    <s v=""/>
    <n v="767.93248945147673"/>
    <s v=""/>
    <s v=""/>
    <s v=""/>
    <s v=""/>
    <s v=""/>
    <n v="3.2070182788720793E-2"/>
    <m/>
  </r>
  <r>
    <x v="119"/>
    <n v="142"/>
    <n v="0.12"/>
    <n v="0.12"/>
    <n v="102.06"/>
    <n v="38.450000000000003"/>
    <n v="19.072795351573419"/>
    <n v="86.7"/>
    <n v="423.84"/>
    <n v="4.8993831879076559"/>
    <n v="10.996698214862631"/>
    <n v="423.84"/>
    <n v="3.9638932496075308E-2"/>
    <n v="3.9634173434848208E-2"/>
    <n v="1.8359820782501454E-3"/>
    <s v=""/>
    <n v="798.37251356238687"/>
    <s v=""/>
    <s v=""/>
    <s v=""/>
    <s v=""/>
    <s v=""/>
    <n v="-6.0594148056625939E-3"/>
    <m/>
  </r>
  <r>
    <x v="120"/>
    <n v="143"/>
    <n v="0.12"/>
    <n v="0.12"/>
    <n v="100.37"/>
    <n v="37.74"/>
    <n v="19.965039821739037"/>
    <n v="89"/>
    <n v="427.36"/>
    <n v="4.607649745002627"/>
    <n v="10.725481174786122"/>
    <n v="427.36"/>
    <n v="8.3050207625519068E-3"/>
    <n v="8.300261701324807E-3"/>
    <n v="1.3258255208524065E-4"/>
    <s v=""/>
    <n v="805.00301386377328"/>
    <s v=""/>
    <s v=""/>
    <s v=""/>
    <s v=""/>
    <s v=""/>
    <n v="4.6781001616106023E-2"/>
    <m/>
  </r>
  <r>
    <x v="121"/>
    <n v="144"/>
    <n v="0.12"/>
    <n v="0.12"/>
    <n v="100.79"/>
    <n v="37.96"/>
    <n v="20.273583392892835"/>
    <n v="89.05"/>
    <n v="453.6"/>
    <n v="4.7218452142392699"/>
    <n v="10.704751669382206"/>
    <n v="453.6"/>
    <n v="6.1400224634968303E-2"/>
    <n v="6.1395465573741204E-2"/>
    <n v="4.1744073358216975E-3"/>
    <s v=""/>
    <n v="854.43037974683546"/>
    <s v=""/>
    <s v=""/>
    <s v=""/>
    <s v=""/>
    <s v=""/>
    <n v="1.5454192624140975E-2"/>
    <m/>
  </r>
  <r>
    <x v="122"/>
    <n v="145"/>
    <n v="0.14000000000000001"/>
    <n v="0.14000000000000001"/>
    <n v="100.48"/>
    <n v="37.840000000000003"/>
    <n v="20.622914025508639"/>
    <n v="90.02"/>
    <n v="443.52"/>
    <n v="4.6431811538714634"/>
    <n v="10.513409174577976"/>
    <n v="443.52"/>
    <n v="-2.2222222222222365E-2"/>
    <n v="-2.2227773907925297E-2"/>
    <n v="3.6151644881236166E-4"/>
    <n v="3.6151644881236166E-4"/>
    <n v="835.44303797468342"/>
    <s v=""/>
    <s v=""/>
    <s v=""/>
    <s v=""/>
    <s v=""/>
    <n v="1.723082820860683E-2"/>
    <m/>
  </r>
  <r>
    <x v="123"/>
    <n v="146"/>
    <n v="0.16"/>
    <n v="0.16"/>
    <n v="97.37"/>
    <n v="36.479999999999997"/>
    <n v="19.527185291938412"/>
    <n v="96.38"/>
    <n v="450.88"/>
    <n v="4.1910647042930771"/>
    <n v="9.7822630966094319"/>
    <n v="450.88"/>
    <n v="1.6594516594516717E-2"/>
    <n v="1.6588172441996951E-2"/>
    <n v="3.9213347935148171E-4"/>
    <s v=""/>
    <n v="849.30681133212772"/>
    <s v=""/>
    <s v=""/>
    <s v=""/>
    <s v=""/>
    <s v=""/>
    <n v="-5.3131615261301599E-2"/>
    <m/>
  </r>
  <r>
    <x v="124"/>
    <n v="147"/>
    <n v="0.17"/>
    <n v="0.17"/>
    <n v="96.45"/>
    <n v="36.06"/>
    <n v="19.274656197093439"/>
    <n v="98.23"/>
    <n v="492.64"/>
    <n v="4.1258232922585076"/>
    <n v="9.6457358582520936"/>
    <n v="492.64"/>
    <n v="9.2618878637331425E-2"/>
    <n v="9.2612138310506076E-2"/>
    <n v="9.1826848155066552E-3"/>
    <s v=""/>
    <n v="927.96865581675695"/>
    <n v="1"/>
    <n v="8.6833745146487784E-2"/>
    <n v="8.6692188742026888E-2"/>
    <n v="2.211798601681203E-2"/>
    <s v=""/>
    <n v="-1.2932181011731742E-2"/>
    <m/>
  </r>
  <r>
    <x v="125"/>
    <n v="148"/>
    <n v="0.17"/>
    <n v="0.17"/>
    <n v="96.02"/>
    <n v="35.979999999999997"/>
    <n v="19.348919090347891"/>
    <n v="98.73"/>
    <n v="499.2"/>
    <n v="4.1614529174052413"/>
    <n v="9.5979464432387918"/>
    <n v="499.2"/>
    <n v="1.3316011692107832E-2"/>
    <n v="1.3309271365282482E-2"/>
    <n v="2.7302470962703841E-4"/>
    <s v=""/>
    <n v="940.32549728752247"/>
    <s v=""/>
    <s v=""/>
    <s v=""/>
    <s v=""/>
    <s v=""/>
    <n v="3.8528777112845211E-3"/>
    <m/>
  </r>
  <r>
    <x v="126"/>
    <n v="149"/>
    <n v="0.16"/>
    <n v="0.16"/>
    <n v="95.5"/>
    <n v="35.76"/>
    <n v="19.963051132240832"/>
    <n v="97.74"/>
    <n v="494.4"/>
    <n v="4.2864623081119086"/>
    <n v="9.6271893040849896"/>
    <n v="494.4"/>
    <n v="-9.6153846153846922E-3"/>
    <n v="-9.6217287679044583E-3"/>
    <n v="4.1056578602819358E-5"/>
    <n v="4.1056578602819358E-5"/>
    <n v="931.2839059674501"/>
    <s v=""/>
    <s v=""/>
    <s v=""/>
    <s v=""/>
    <s v=""/>
    <n v="3.1739863039651553E-2"/>
    <m/>
  </r>
  <r>
    <x v="127"/>
    <n v="150"/>
    <n v="0.16"/>
    <n v="0.16"/>
    <n v="96.12"/>
    <n v="35.86"/>
    <n v="18.30795631359328"/>
    <n v="97.25"/>
    <n v="479.84"/>
    <n v="4.5246621904700444"/>
    <n v="9.7554290554902447"/>
    <n v="479.84"/>
    <n v="-2.9449838187702304E-2"/>
    <n v="-2.945618234022207E-2"/>
    <n v="6.8864226658554438E-4"/>
    <n v="6.8864226658554438E-4"/>
    <n v="903.85774562989729"/>
    <s v=""/>
    <s v=""/>
    <s v=""/>
    <s v=""/>
    <s v=""/>
    <n v="-8.290790859993008E-2"/>
    <m/>
  </r>
  <r>
    <x v="128"/>
    <n v="151"/>
    <n v="0.16"/>
    <n v="0.16"/>
    <n v="99.15"/>
    <n v="37.07"/>
    <n v="17.174403528550311"/>
    <n v="93.43"/>
    <n v="459.2"/>
    <n v="4.8130289915601612"/>
    <n v="10.1802392750518"/>
    <n v="459.2"/>
    <n v="-4.3014338112704165E-2"/>
    <n v="-4.3020682265223931E-2"/>
    <n v="1.584556985131054E-3"/>
    <n v="1.584556985131054E-3"/>
    <n v="864.97890295358638"/>
    <s v=""/>
    <s v=""/>
    <s v=""/>
    <s v=""/>
    <s v=""/>
    <n v="-6.1915855905846098E-2"/>
    <m/>
  </r>
  <r>
    <x v="129"/>
    <n v="152"/>
    <n v="0.14000000000000001"/>
    <n v="0.14000000000000001"/>
    <n v="100.13"/>
    <n v="37.450000000000003"/>
    <n v="16.049982752702533"/>
    <n v="91.92"/>
    <n v="430.4"/>
    <n v="4.9029799884582568"/>
    <n v="10.324673455976004"/>
    <n v="430.4"/>
    <n v="-6.2717770034843245E-2"/>
    <n v="-6.2723321720546177E-2"/>
    <n v="3.5413369953382718E-3"/>
    <n v="3.5413369953382718E-3"/>
    <n v="810.72935503315239"/>
    <s v=""/>
    <s v=""/>
    <s v=""/>
    <s v=""/>
    <s v=""/>
    <n v="-6.5470732301041307E-2"/>
    <m/>
  </r>
  <r>
    <x v="130"/>
    <n v="153"/>
    <n v="0.14000000000000001"/>
    <n v="0.14000000000000001"/>
    <n v="100.88"/>
    <n v="37.79"/>
    <n v="16.800780323240545"/>
    <n v="91.07"/>
    <n v="419.84"/>
    <n v="4.9819328547350707"/>
    <n v="10.405520006252786"/>
    <n v="419.84"/>
    <n v="-2.4535315985130146E-2"/>
    <n v="-2.4540867670833078E-2"/>
    <n v="4.5482726548430819E-4"/>
    <n v="4.5482726548430819E-4"/>
    <n v="790.83785412899329"/>
    <s v=""/>
    <s v=""/>
    <s v=""/>
    <s v=""/>
    <s v=""/>
    <n v="4.6778715099341332E-2"/>
    <m/>
  </r>
  <r>
    <x v="131"/>
    <n v="154"/>
    <n v="0.14000000000000001"/>
    <n v="0.14000000000000001"/>
    <n v="100.94"/>
    <n v="37.72"/>
    <n v="16.407312406415222"/>
    <n v="90.57"/>
    <n v="408.8"/>
    <n v="5.1035552587590756"/>
    <n v="10.481183916495503"/>
    <n v="408.8"/>
    <n v="-2.6295731707317027E-2"/>
    <n v="-2.6301283393019959E-2"/>
    <n v="5.3301397336378686E-4"/>
    <n v="5.3301397336378686E-4"/>
    <n v="770.042194092827"/>
    <s v=""/>
    <s v=""/>
    <s v=""/>
    <s v=""/>
    <s v=""/>
    <n v="-2.3419621544663496E-2"/>
    <m/>
  </r>
  <r>
    <x v="132"/>
    <n v="155"/>
    <n v="0.14000000000000001"/>
    <n v="0.14000000000000001"/>
    <n v="102.47"/>
    <n v="38.44"/>
    <n v="16.902808485865382"/>
    <n v="88.93"/>
    <n v="403.84"/>
    <n v="5.1330548097998321"/>
    <n v="10.625582503557343"/>
    <n v="403.84"/>
    <n v="-1.2133072407045087E-2"/>
    <n v="-1.2138624092748018E-2"/>
    <n v="7.9645559448834386E-5"/>
    <n v="7.9645559448834386E-5"/>
    <n v="760.69921639541883"/>
    <s v=""/>
    <s v=""/>
    <s v=""/>
    <s v=""/>
    <s v=""/>
    <n v="3.019971017656873E-2"/>
    <m/>
  </r>
  <r>
    <x v="133"/>
    <n v="156"/>
    <n v="0.14000000000000001"/>
    <n v="0.14000000000000001"/>
    <n v="102.46"/>
    <n v="38.369999999999997"/>
    <n v="17.035928200994626"/>
    <n v="90.64"/>
    <n v="400"/>
    <n v="4.9797529683500024"/>
    <n v="10.430590592574662"/>
    <n v="400"/>
    <n v="-9.5087163232963068E-3"/>
    <n v="-9.5142680089992382E-3"/>
    <n v="3.9691008031755189E-5"/>
    <n v="3.9691008031755189E-5"/>
    <n v="753.46594333936105"/>
    <s v=""/>
    <s v=""/>
    <s v=""/>
    <s v=""/>
    <s v=""/>
    <n v="7.8755974334420251E-3"/>
    <m/>
  </r>
  <r>
    <x v="134"/>
    <n v="157"/>
    <n v="0.14000000000000001"/>
    <n v="0.14000000000000001"/>
    <n v="102.48"/>
    <n v="38.43"/>
    <n v="16.514376119524034"/>
    <n v="91.66"/>
    <n v="414.88"/>
    <n v="4.9363468365713894"/>
    <n v="10.276747791769042"/>
    <n v="414.88"/>
    <n v="3.71999999999999E-2"/>
    <n v="3.7194448314296968E-2"/>
    <n v="1.6328578893457855E-3"/>
    <s v=""/>
    <n v="781.49487643158523"/>
    <s v=""/>
    <s v=""/>
    <s v=""/>
    <s v=""/>
    <s v=""/>
    <n v="-3.0614832095860921E-2"/>
    <m/>
  </r>
  <r>
    <x v="135"/>
    <n v="158"/>
    <n v="0.14000000000000001"/>
    <n v="0.14000000000000001"/>
    <n v="99.66"/>
    <n v="37.22"/>
    <n v="16.063982889597948"/>
    <n v="96"/>
    <n v="411.2"/>
    <n v="4.7098489091602183"/>
    <n v="9.8565548471866045"/>
    <n v="411.2"/>
    <n v="-8.8700347088315201E-3"/>
    <n v="-8.8755863945344515E-3"/>
    <n v="3.2051431702525482E-5"/>
    <n v="3.2051431702525482E-5"/>
    <n v="774.56298975286302"/>
    <s v=""/>
    <s v=""/>
    <s v=""/>
    <s v=""/>
    <s v=""/>
    <n v="-2.7272797147547684E-2"/>
    <m/>
  </r>
  <r>
    <x v="136"/>
    <n v="159"/>
    <n v="0.14000000000000001"/>
    <n v="0.14000000000000001"/>
    <n v="100.25"/>
    <n v="37.520000000000003"/>
    <n v="16.611399981036353"/>
    <n v="95.24"/>
    <n v="437.92"/>
    <n v="4.7682573316326895"/>
    <n v="9.9004974243460051"/>
    <n v="437.92"/>
    <n v="6.4980544747081703E-2"/>
    <n v="6.4974993061378772E-2"/>
    <n v="4.6497644147743657E-3"/>
    <s v=""/>
    <n v="824.89451476793226"/>
    <s v=""/>
    <s v=""/>
    <s v=""/>
    <s v=""/>
    <s v=""/>
    <n v="3.4077295475263267E-2"/>
    <m/>
  </r>
  <r>
    <x v="137"/>
    <n v="160"/>
    <n v="0.15"/>
    <n v="0.15"/>
    <n v="101.36"/>
    <n v="38.07"/>
    <n v="18.073924955826399"/>
    <n v="92.62"/>
    <n v="424.48"/>
    <n v="5.0544218132663481"/>
    <n v="10.164934887008037"/>
    <n v="424.48"/>
    <n v="-3.069053708439895E-2"/>
    <n v="-3.069648502321376E-2"/>
    <n v="7.5527664928810921E-4"/>
    <n v="7.5527664928810921E-4"/>
    <n v="799.57805907172974"/>
    <s v=""/>
    <s v=""/>
    <s v=""/>
    <s v=""/>
    <s v=""/>
    <n v="8.8043450670002119E-2"/>
    <m/>
  </r>
  <r>
    <x v="138"/>
    <n v="161"/>
    <n v="0.15"/>
    <n v="0.15"/>
    <n v="100.05"/>
    <n v="37.49"/>
    <n v="17.731333588641352"/>
    <n v="93.16"/>
    <n v="402.72"/>
    <n v="4.9926159696844108"/>
    <n v="10.123309463663791"/>
    <n v="402.72"/>
    <n v="-5.1262721447417947E-2"/>
    <n v="-5.1268669386232757E-2"/>
    <n v="2.3092331806282822E-3"/>
    <n v="2.3092331806282822E-3"/>
    <n v="758.58951175406855"/>
    <s v=""/>
    <s v=""/>
    <s v=""/>
    <s v=""/>
    <s v=""/>
    <n v="-1.8955006619888019E-2"/>
    <m/>
  </r>
  <r>
    <x v="139"/>
    <n v="162"/>
    <n v="0.14000000000000001"/>
    <n v="0.14000000000000001"/>
    <n v="102.28"/>
    <n v="38.43"/>
    <n v="16.771061530325497"/>
    <n v="90.07"/>
    <n v="406.4"/>
    <n v="5.2549327974014961"/>
    <n v="10.40195119318256"/>
    <n v="406.4"/>
    <n v="9.1378625347635634E-3"/>
    <n v="9.132310849060632E-3"/>
    <n v="1.5243603400238418E-4"/>
    <s v=""/>
    <n v="765.52139843279065"/>
    <s v=""/>
    <s v=""/>
    <s v=""/>
    <s v=""/>
    <s v=""/>
    <n v="-5.4156787108838887E-2"/>
    <m/>
  </r>
  <r>
    <x v="140"/>
    <n v="163"/>
    <n v="0.14000000000000001"/>
    <n v="0.14000000000000001"/>
    <n v="103.17"/>
    <n v="38.9"/>
    <n v="16.584453303412182"/>
    <n v="89.65"/>
    <n v="385.12"/>
    <n v="5.3852458145739446"/>
    <n v="10.482443797631438"/>
    <n v="385.12"/>
    <n v="-5.2362204724409334E-2"/>
    <n v="-5.2367756410112265E-2"/>
    <n v="2.4160732867607197E-3"/>
    <n v="2.4160732867607197E-3"/>
    <n v="725.43701024713675"/>
    <s v=""/>
    <s v=""/>
    <s v=""/>
    <s v=""/>
    <s v=""/>
    <n v="-1.1126798776326009E-2"/>
    <m/>
  </r>
  <r>
    <x v="141"/>
    <n v="164"/>
    <n v="0.14000000000000001"/>
    <n v="0.14000000000000001"/>
    <n v="104.24"/>
    <n v="39.43"/>
    <n v="17.067539429401528"/>
    <n v="86.81"/>
    <n v="378.4"/>
    <n v="5.586345115678915"/>
    <n v="10.813011904589432"/>
    <n v="378.4"/>
    <n v="-1.7449106771915357E-2"/>
    <n v="-1.7454658457618288E-2"/>
    <n v="2.027909986553044E-4"/>
    <n v="2.027909986553044E-4"/>
    <n v="712.77878239903544"/>
    <s v=""/>
    <s v=""/>
    <s v=""/>
    <s v=""/>
    <s v=""/>
    <n v="2.9128854424761284E-2"/>
    <m/>
  </r>
  <r>
    <x v="142"/>
    <n v="165"/>
    <n v="0.15"/>
    <n v="0.15"/>
    <n v="104.23"/>
    <n v="39.21"/>
    <n v="17.604219442530983"/>
    <n v="86.48"/>
    <n v="365.12"/>
    <n v="5.6158103344498187"/>
    <n v="10.877908412186789"/>
    <n v="365.12"/>
    <n v="-3.5095137420718792E-2"/>
    <n v="-3.5101085359533601E-2"/>
    <n v="1.016774222771847E-3"/>
    <n v="1.016774222771847E-3"/>
    <n v="687.76371308016871"/>
    <s v=""/>
    <s v=""/>
    <s v=""/>
    <s v=""/>
    <s v=""/>
    <n v="3.1444486497270871E-2"/>
    <m/>
  </r>
  <r>
    <x v="143"/>
    <n v="166"/>
    <n v="0.14000000000000001"/>
    <n v="0.14000000000000001"/>
    <n v="103.56"/>
    <n v="38.86"/>
    <n v="17.334858682356625"/>
    <n v="85.58"/>
    <n v="362.24"/>
    <n v="5.5490435490370036"/>
    <n v="10.970419740451232"/>
    <n v="362.24"/>
    <n v="-7.8878177037685626E-3"/>
    <n v="-7.893369389471494E-3"/>
    <n v="2.1894738410189995E-5"/>
    <n v="2.1894738410189995E-5"/>
    <n v="682.3387582881254"/>
    <s v=""/>
    <s v=""/>
    <s v=""/>
    <s v=""/>
    <s v=""/>
    <n v="-1.5300920387506356E-2"/>
    <m/>
  </r>
  <r>
    <x v="144"/>
    <n v="167"/>
    <n v="0.14000000000000001"/>
    <n v="0.14000000000000001"/>
    <n v="103.05"/>
    <n v="38.67"/>
    <n v="17.243277376742832"/>
    <n v="85.28"/>
    <n v="365.92"/>
    <n v="5.5519398516456349"/>
    <n v="10.955566253200109"/>
    <n v="365.92"/>
    <n v="1.0159010600706786E-2"/>
    <n v="1.0153458915003855E-2"/>
    <n v="1.7869398423101015E-4"/>
    <s v=""/>
    <n v="689.27064496684761"/>
    <s v=""/>
    <s v=""/>
    <s v=""/>
    <s v=""/>
    <s v=""/>
    <n v="-5.2830719472206208E-3"/>
    <m/>
  </r>
  <r>
    <x v="145"/>
    <n v="168"/>
    <n v="0.14000000000000001"/>
    <n v="0.14000000000000001"/>
    <n v="103.04"/>
    <n v="38.71"/>
    <n v="18.190135906168635"/>
    <n v="85.49"/>
    <n v="365.28"/>
    <n v="5.6026825229361163"/>
    <n v="11.016728637923412"/>
    <n v="365.28"/>
    <n v="-1.7490161783997316E-3"/>
    <n v="-1.754567864102663E-3"/>
    <n v="2.1304909615135386E-6"/>
    <n v="2.1304909615135386E-6"/>
    <n v="688.06509945750463"/>
    <n v="1"/>
    <n v="-0.25852549529067859"/>
    <n v="-0.25864208716312498"/>
    <n v="3.8656713928409983E-2"/>
    <n v="3.8656713928409983E-2"/>
    <n v="5.4911749590185029E-2"/>
    <m/>
  </r>
  <r>
    <x v="146"/>
    <n v="169"/>
    <n v="0.14000000000000001"/>
    <n v="0.14000000000000001"/>
    <n v="105.36"/>
    <n v="39.58"/>
    <n v="18.262325805818644"/>
    <n v="82.6"/>
    <n v="361.12"/>
    <n v="5.9230781836806328"/>
    <n v="11.352755522230382"/>
    <n v="361.12"/>
    <n v="-1.1388523872097989E-2"/>
    <n v="-1.139407555780092E-2"/>
    <n v="6.6910560343961411E-5"/>
    <n v="6.6910560343961411E-5"/>
    <n v="680.22905364677536"/>
    <s v=""/>
    <s v=""/>
    <s v=""/>
    <s v=""/>
    <s v=""/>
    <n v="3.9686289328673711E-3"/>
    <m/>
  </r>
  <r>
    <x v="147"/>
    <n v="170"/>
    <n v="0.15"/>
    <n v="0.15"/>
    <n v="104.86"/>
    <n v="39.25"/>
    <n v="18.861126411478541"/>
    <n v="83.23"/>
    <n v="339.68"/>
    <n v="5.8542904854376188"/>
    <n v="11.259419383202539"/>
    <n v="339.68"/>
    <n v="-5.9370846256092125E-2"/>
    <n v="-5.9376794194906934E-2"/>
    <n v="3.1542383338193885E-3"/>
    <n v="3.1542383338193885E-3"/>
    <n v="639.84327908378566"/>
    <s v=""/>
    <s v=""/>
    <s v=""/>
    <s v=""/>
    <s v=""/>
    <n v="3.2788846942436389E-2"/>
    <m/>
  </r>
  <r>
    <x v="148"/>
    <n v="171"/>
    <n v="0.14000000000000001"/>
    <n v="0.14000000000000001"/>
    <n v="105.56"/>
    <n v="39.6"/>
    <n v="18.81004539109632"/>
    <n v="82.97"/>
    <n v="344.48"/>
    <n v="5.9104721575252057"/>
    <n v="11.290540125373209"/>
    <n v="344.48"/>
    <n v="1.413094677343385E-2"/>
    <n v="1.4125395087730919E-2"/>
    <n v="3.0066114189862553E-4"/>
    <s v=""/>
    <n v="648.88487040385803"/>
    <s v=""/>
    <s v=""/>
    <s v=""/>
    <s v=""/>
    <s v=""/>
    <n v="-2.7082698704110684E-3"/>
    <m/>
  </r>
  <r>
    <x v="149"/>
    <n v="172"/>
    <n v="0.14000000000000001"/>
    <n v="0.14000000000000001"/>
    <n v="105.45"/>
    <n v="39.54"/>
    <n v="17.934528008802975"/>
    <n v="83.61"/>
    <n v="344.64"/>
    <n v="5.867428802852193"/>
    <n v="11.213891955711937"/>
    <n v="344.64"/>
    <n v="4.6446818392920086E-4"/>
    <n v="4.5891649822626945E-4"/>
    <n v="1.3491696706217629E-5"/>
    <s v=""/>
    <n v="649.18625678119361"/>
    <s v=""/>
    <s v=""/>
    <s v=""/>
    <s v=""/>
    <s v=""/>
    <n v="-4.6545203059837829E-2"/>
    <m/>
  </r>
  <r>
    <x v="150"/>
    <n v="173"/>
    <n v="0.14000000000000001"/>
    <n v="0.14000000000000001"/>
    <n v="105.02"/>
    <n v="39.36"/>
    <n v="17.216322740951782"/>
    <n v="84.21"/>
    <n v="345.6"/>
    <n v="5.8627427022892613"/>
    <n v="11.169619063847268"/>
    <n v="345.6"/>
    <n v="2.7855153203344418E-3"/>
    <n v="2.7799636346315104E-3"/>
    <n v="3.5929853902717253E-5"/>
    <s v=""/>
    <n v="650.99457504520819"/>
    <s v=""/>
    <s v=""/>
    <s v=""/>
    <s v=""/>
    <s v=""/>
    <n v="-4.0045953118959629E-2"/>
    <m/>
  </r>
  <r>
    <x v="151"/>
    <n v="174"/>
    <n v="0.14000000000000001"/>
    <n v="0.14000000000000001"/>
    <n v="105.58"/>
    <n v="39.630000000000003"/>
    <n v="16.33817429263086"/>
    <n v="83.52"/>
    <n v="342.4"/>
    <n v="5.9589426106041348"/>
    <n v="11.230599446670986"/>
    <n v="342.4"/>
    <n v="-9.2592592592594114E-3"/>
    <n v="-9.2648109449623428E-3"/>
    <n v="3.6610037937554008E-5"/>
    <n v="3.6610037937554008E-5"/>
    <n v="644.96684749849317"/>
    <s v=""/>
    <s v=""/>
    <s v=""/>
    <s v=""/>
    <s v=""/>
    <n v="-5.1006737125815153E-2"/>
    <m/>
  </r>
  <r>
    <x v="152"/>
    <n v="175"/>
    <n v="0.14000000000000001"/>
    <n v="0.14000000000000001"/>
    <n v="105.01"/>
    <n v="39.32"/>
    <n v="16.37198318176393"/>
    <n v="84.17"/>
    <n v="337.28"/>
    <n v="5.9246771229433142"/>
    <n v="11.132942676935675"/>
    <n v="337.28"/>
    <n v="-1.4953271028037451E-2"/>
    <n v="-1.4958822713740383E-2"/>
    <n v="1.3793644439507737E-4"/>
    <n v="1.3793644439507737E-4"/>
    <n v="635.3224834237493"/>
    <s v=""/>
    <s v=""/>
    <s v=""/>
    <s v=""/>
    <s v=""/>
    <n v="2.069318672179756E-3"/>
    <m/>
  </r>
  <r>
    <x v="153"/>
    <n v="176"/>
    <n v="0.14000000000000001"/>
    <n v="0.14000000000000001"/>
    <n v="102.13"/>
    <n v="38.090000000000003"/>
    <n v="17.300291134986768"/>
    <n v="87.59"/>
    <n v="340.8"/>
    <n v="5.4459676484234167"/>
    <n v="10.63518979143274"/>
    <n v="340.8"/>
    <n v="1.0436432637571214E-2"/>
    <n v="1.0430880951868282E-2"/>
    <n v="1.8618790689191452E-4"/>
    <s v=""/>
    <n v="641.95298372513571"/>
    <s v=""/>
    <s v=""/>
    <s v=""/>
    <s v=""/>
    <s v=""/>
    <n v="5.6701008235632663E-2"/>
    <m/>
  </r>
  <r>
    <x v="154"/>
    <n v="177"/>
    <n v="0.15"/>
    <n v="0.15"/>
    <n v="101.5"/>
    <n v="37.86"/>
    <n v="17.959562840849813"/>
    <n v="88.41"/>
    <n v="365.44"/>
    <n v="5.361237775034569"/>
    <n v="10.568375132035118"/>
    <n v="365.44"/>
    <n v="7.2300469483568053E-2"/>
    <n v="7.2294521544753243E-2"/>
    <n v="5.7015652181690597E-3"/>
    <s v=""/>
    <n v="688.36648583484032"/>
    <s v=""/>
    <s v=""/>
    <s v=""/>
    <s v=""/>
    <s v=""/>
    <n v="3.8107549793181553E-2"/>
    <m/>
  </r>
  <r>
    <x v="155"/>
    <n v="178"/>
    <n v="0.14000000000000001"/>
    <n v="0.14000000000000001"/>
    <n v="101.2"/>
    <n v="37.729999999999997"/>
    <n v="18.161562604681642"/>
    <n v="89.51"/>
    <n v="370.4"/>
    <n v="5.2448352778076552"/>
    <n v="10.407468999054451"/>
    <n v="370.4"/>
    <n v="1.3572679509632257E-2"/>
    <n v="1.3567127823929326E-2"/>
    <n v="2.8161256101696106E-4"/>
    <s v=""/>
    <n v="697.70946353224838"/>
    <s v=""/>
    <s v=""/>
    <s v=""/>
    <s v=""/>
    <s v=""/>
    <n v="1.1247476657525806E-2"/>
    <m/>
  </r>
  <r>
    <x v="156"/>
    <n v="179"/>
    <n v="0.15"/>
    <n v="0.15"/>
    <n v="101.16"/>
    <n v="37.700000000000003"/>
    <n v="19.968928131446791"/>
    <n v="89.04"/>
    <n v="380.48"/>
    <n v="5.3113382866546175"/>
    <n v="10.482099582685413"/>
    <n v="380.48"/>
    <n v="2.7213822894168516E-2"/>
    <n v="2.7207874955353706E-2"/>
    <n v="9.2550191488461882E-4"/>
    <s v=""/>
    <n v="716.6968053044003"/>
    <s v=""/>
    <s v=""/>
    <s v=""/>
    <s v=""/>
    <s v=""/>
    <n v="9.9515970409905688E-2"/>
    <m/>
  </r>
  <r>
    <x v="157"/>
    <n v="180"/>
    <n v="0.16"/>
    <n v="0.16"/>
    <n v="102.4"/>
    <n v="38.32"/>
    <n v="19.542573729587875"/>
    <n v="88.24"/>
    <n v="377.76"/>
    <n v="5.4754153338614726"/>
    <n v="10.537928213090161"/>
    <n v="377.76"/>
    <n v="-7.148864592094295E-3"/>
    <n v="-7.1552087446140611E-3"/>
    <n v="1.5531644454406961E-5"/>
    <n v="1.5531644454406961E-5"/>
    <n v="711.57323688969257"/>
    <s v=""/>
    <s v=""/>
    <s v=""/>
    <s v=""/>
    <s v=""/>
    <n v="-2.1350890696406461E-2"/>
    <m/>
  </r>
  <r>
    <x v="158"/>
    <n v="181"/>
    <n v="0.15"/>
    <n v="0.15"/>
    <n v="102.59"/>
    <n v="38.39"/>
    <n v="20.550049525335758"/>
    <n v="89.03"/>
    <n v="362.72"/>
    <n v="5.5584021903958245"/>
    <n v="10.465742692185366"/>
    <n v="362.72"/>
    <n v="-3.9813638288860531E-2"/>
    <n v="-3.9819586227675341E-2"/>
    <n v="1.3399551788951772E-3"/>
    <n v="1.3399551788951772E-3"/>
    <n v="683.2429174201327"/>
    <s v=""/>
    <s v=""/>
    <s v=""/>
    <s v=""/>
    <s v=""/>
    <n v="5.1552871678439312E-2"/>
    <m/>
  </r>
  <r>
    <x v="159"/>
    <n v="182"/>
    <n v="0.14000000000000001"/>
    <n v="0.14000000000000001"/>
    <n v="100.8"/>
    <n v="37.729999999999997"/>
    <n v="22.292196200515413"/>
    <n v="91.13"/>
    <n v="355.52"/>
    <n v="5.3858071795353908"/>
    <n v="10.257983690518012"/>
    <n v="355.52"/>
    <n v="-1.9850022055580174E-2"/>
    <n v="-1.9855573741283106E-2"/>
    <n v="2.7693571915763575E-4"/>
    <n v="2.7693571915763575E-4"/>
    <n v="669.68053044002409"/>
    <s v=""/>
    <s v=""/>
    <s v=""/>
    <s v=""/>
    <s v=""/>
    <n v="8.4775789617041783E-2"/>
    <m/>
  </r>
  <r>
    <x v="160"/>
    <n v="183"/>
    <n v="0.14000000000000001"/>
    <n v="0.14000000000000001"/>
    <n v="100.48"/>
    <n v="37.65"/>
    <n v="22.659298840272232"/>
    <n v="91.2"/>
    <n v="371.2"/>
    <n v="5.431434112381412"/>
    <n v="10.284783778622286"/>
    <n v="371.2"/>
    <n v="4.4104410441044184E-2"/>
    <n v="4.4098858755341253E-2"/>
    <n v="2.238524393934255E-3"/>
    <s v=""/>
    <n v="699.21639541892705"/>
    <s v=""/>
    <s v=""/>
    <s v=""/>
    <s v=""/>
    <s v=""/>
    <n v="1.6467764613893491E-2"/>
    <m/>
  </r>
  <r>
    <x v="161"/>
    <n v="184"/>
    <n v="0.15"/>
    <n v="0.15"/>
    <n v="100.09"/>
    <n v="37.46"/>
    <n v="22.552045404332709"/>
    <n v="91.67"/>
    <n v="365.44"/>
    <n v="5.5245790710462339"/>
    <n v="10.186529380334747"/>
    <n v="365.44"/>
    <n v="-1.551724137931032E-2"/>
    <n v="-1.552318931812513E-2"/>
    <n v="1.515115132776015E-4"/>
    <n v="1.515115132776015E-4"/>
    <n v="688.36648583484032"/>
    <s v=""/>
    <s v=""/>
    <s v=""/>
    <s v=""/>
    <s v=""/>
    <n v="-4.7333077998381601E-3"/>
    <m/>
  </r>
  <r>
    <x v="162"/>
    <n v="185"/>
    <n v="0.16"/>
    <n v="0.16"/>
    <n v="98.61"/>
    <n v="36.909999999999997"/>
    <n v="24.17919065461907"/>
    <n v="93.71"/>
    <n v="360.96"/>
    <n v="5.3800865772187612"/>
    <n v="9.9666628254843364"/>
    <n v="360.96"/>
    <n v="-1.2259194395796924E-2"/>
    <n v="-1.226553854831669E-2"/>
    <n v="8.1926946622030235E-5"/>
    <n v="8.1926946622030235E-5"/>
    <n v="679.92766726943944"/>
    <s v=""/>
    <s v=""/>
    <s v=""/>
    <s v=""/>
    <s v=""/>
    <n v="7.2150672859755349E-2"/>
    <m/>
  </r>
  <r>
    <x v="163"/>
    <n v="186"/>
    <n v="0.15"/>
    <n v="0.15"/>
    <n v="98.99"/>
    <n v="37.049999999999997"/>
    <n v="24.064294109219908"/>
    <n v="92.02"/>
    <n v="372"/>
    <n v="5.4889278731687545"/>
    <n v="10.156004245285599"/>
    <n v="372"/>
    <n v="3.0585106382978733E-2"/>
    <n v="3.0579158444163923E-2"/>
    <n v="1.141990264367511E-3"/>
    <s v=""/>
    <n v="700.72332730560584"/>
    <s v=""/>
    <s v=""/>
    <s v=""/>
    <s v=""/>
    <s v=""/>
    <n v="-4.7518772253534198E-3"/>
    <m/>
  </r>
  <r>
    <x v="164"/>
    <n v="187"/>
    <n v="0.14000000000000001"/>
    <n v="0.14000000000000001"/>
    <n v="98.33"/>
    <n v="36.81"/>
    <n v="24.904266989402572"/>
    <n v="93.28"/>
    <n v="362.72"/>
    <n v="5.427721366612924"/>
    <n v="10.034451867443535"/>
    <n v="362.72"/>
    <n v="-2.4946236559139745E-2"/>
    <n v="-2.4951788244842676E-2"/>
    <n v="4.7252326410082555E-4"/>
    <n v="4.7252326410082555E-4"/>
    <n v="683.2429174201327"/>
    <s v=""/>
    <s v=""/>
    <s v=""/>
    <s v=""/>
    <s v=""/>
    <n v="3.4905361294634438E-2"/>
    <m/>
  </r>
  <r>
    <x v="165"/>
    <n v="188"/>
    <n v="0.14000000000000001"/>
    <n v="0.14000000000000001"/>
    <n v="99.85"/>
    <n v="37.479999999999997"/>
    <n v="23.583569591784833"/>
    <n v="90.11"/>
    <n v="366.4"/>
    <n v="5.7539650042034403"/>
    <n v="10.363632268792514"/>
    <n v="366.4"/>
    <n v="1.0145566828407393E-2"/>
    <n v="1.0140015142704462E-2"/>
    <n v="1.7833474176322795E-4"/>
    <s v=""/>
    <n v="690.17480409885468"/>
    <s v=""/>
    <s v=""/>
    <s v=""/>
    <s v=""/>
    <s v=""/>
    <n v="-5.3030968475391467E-2"/>
    <m/>
  </r>
  <r>
    <x v="166"/>
    <n v="189"/>
    <n v="0.13"/>
    <n v="0.13"/>
    <n v="98.4"/>
    <n v="36.880000000000003"/>
    <n v="23.418076545977065"/>
    <n v="91.74"/>
    <n v="344"/>
    <n v="5.5795792621576545"/>
    <n v="10.132456406575979"/>
    <n v="344"/>
    <n v="-6.1135371179039222E-2"/>
    <n v="-6.1140526572215581E-2"/>
    <n v="3.3554606995734944E-3"/>
    <n v="3.3554606995734944E-3"/>
    <n v="647.98071127185051"/>
    <s v=""/>
    <s v=""/>
    <s v=""/>
    <s v=""/>
    <s v=""/>
    <n v="-7.017302667591695E-3"/>
    <m/>
  </r>
  <r>
    <x v="167"/>
    <n v="190"/>
    <n v="0.14000000000000001"/>
    <n v="0.14000000000000001"/>
    <n v="98.4"/>
    <n v="36.869999999999997"/>
    <n v="22.751190640423079"/>
    <n v="92.3"/>
    <n v="354.88"/>
    <n v="5.6767169061426053"/>
    <n v="10.119986122445955"/>
    <n v="354.88"/>
    <n v="3.1627906976744224E-2"/>
    <n v="3.1622355291041293E-2"/>
    <n v="1.2135847489553962E-3"/>
    <s v=""/>
    <n v="668.4749849306811"/>
    <n v="1"/>
    <n v="-2.8471309680245471E-2"/>
    <n v="-2.8587901552691863E-2"/>
    <n v="1.118305724305138E-3"/>
    <n v="1.118305724305138E-3"/>
    <n v="-2.8477398826700431E-2"/>
    <m/>
  </r>
  <r>
    <x v="168"/>
    <n v="191"/>
    <n v="0.13"/>
    <n v="0.13"/>
    <n v="101.34"/>
    <n v="38.020000000000003"/>
    <n v="21.946385364610059"/>
    <n v="90.43"/>
    <n v="351.36"/>
    <n v="6.016253280357958"/>
    <n v="10.336370034866249"/>
    <n v="351.36"/>
    <n v="-9.918845807033283E-3"/>
    <n v="-9.9240012002096423E-3"/>
    <n v="4.5021593087945341E-5"/>
    <n v="4.5021593087945341E-5"/>
    <n v="661.84448462929481"/>
    <s v=""/>
    <s v=""/>
    <s v=""/>
    <s v=""/>
    <s v=""/>
    <n v="-3.5374204740875589E-2"/>
    <m/>
  </r>
  <r>
    <x v="169"/>
    <n v="192"/>
    <n v="0.12"/>
    <n v="0.12"/>
    <n v="102.29"/>
    <n v="38.520000000000003"/>
    <n v="22.526599931637755"/>
    <n v="89.43"/>
    <n v="330.08"/>
    <n v="6.1619062872471835"/>
    <n v="10.403047820686945"/>
    <n v="330.08"/>
    <n v="-6.0564663023679466E-2"/>
    <n v="-6.0569422084906566E-2"/>
    <n v="3.2896228761329521E-3"/>
    <n v="3.2896228761329521E-3"/>
    <n v="621.7600964436408"/>
    <s v=""/>
    <s v=""/>
    <s v=""/>
    <s v=""/>
    <s v=""/>
    <n v="2.6437819139152153E-2"/>
    <m/>
  </r>
  <r>
    <x v="170"/>
    <n v="193"/>
    <n v="0.12"/>
    <n v="0.12"/>
    <n v="103.61"/>
    <n v="39.06"/>
    <n v="23.209225913511045"/>
    <n v="87.41"/>
    <n v="320.8"/>
    <n v="6.4585622556326365"/>
    <n v="10.596442519409813"/>
    <n v="320.8"/>
    <n v="-2.8114396509936856E-2"/>
    <n v="-2.8119155571163956E-2"/>
    <n v="6.2025740937270894E-4"/>
    <n v="6.2025740937270894E-4"/>
    <n v="604.27968655816767"/>
    <s v=""/>
    <s v=""/>
    <s v=""/>
    <s v=""/>
    <s v=""/>
    <n v="3.0303107612550482E-2"/>
    <m/>
  </r>
  <r>
    <x v="171"/>
    <n v="194"/>
    <n v="0.12"/>
    <n v="0.12"/>
    <n v="102.45"/>
    <n v="38.57"/>
    <n v="22.891273609934636"/>
    <n v="88.82"/>
    <n v="305.27999999999997"/>
    <n v="6.2679918763638192"/>
    <n v="10.463578198573448"/>
    <n v="305.27999999999997"/>
    <n v="-4.8379052369077469E-2"/>
    <n v="-4.8383811430304569E-2"/>
    <n v="2.0402948802043241E-3"/>
    <n v="2.0402948802043241E-3"/>
    <n v="575.04520795660039"/>
    <s v=""/>
    <s v=""/>
    <s v=""/>
    <s v=""/>
    <s v=""/>
    <n v="-1.3699392851844943E-2"/>
    <m/>
  </r>
  <r>
    <x v="172"/>
    <n v="195"/>
    <n v="0.13"/>
    <n v="0.13"/>
    <n v="103.17"/>
    <n v="38.82"/>
    <n v="22.615107764217864"/>
    <n v="88.4"/>
    <n v="313.60000000000002"/>
    <n v="6.4289720444732765"/>
    <n v="10.582331032843744"/>
    <n v="313.60000000000002"/>
    <n v="2.7253668763102867E-2"/>
    <n v="2.7248513369926508E-2"/>
    <n v="9.2797617517900483E-4"/>
    <s v=""/>
    <n v="590.71729957805917"/>
    <s v=""/>
    <s v=""/>
    <s v=""/>
    <s v=""/>
    <s v=""/>
    <n v="-1.2064241178652355E-2"/>
    <m/>
  </r>
  <r>
    <x v="173"/>
    <n v="196"/>
    <n v="0.14000000000000001"/>
    <n v="0.14000000000000001"/>
    <n v="103.64"/>
    <n v="38.96"/>
    <n v="21.564170699333996"/>
    <n v="87.01"/>
    <n v="308"/>
    <n v="6.4898710695619499"/>
    <n v="10.672560000420567"/>
    <n v="308"/>
    <n v="-1.7857142857142905E-2"/>
    <n v="-1.7862694542845836E-2"/>
    <n v="2.1457874373110059E-4"/>
    <n v="2.1457874373110059E-4"/>
    <n v="580.16877637130813"/>
    <s v=""/>
    <s v=""/>
    <s v=""/>
    <s v=""/>
    <s v=""/>
    <n v="-4.6470575150063372E-2"/>
    <m/>
  </r>
  <r>
    <x v="174"/>
    <n v="197"/>
    <n v="0.14000000000000001"/>
    <n v="0.14000000000000001"/>
    <n v="104.17"/>
    <n v="39.17"/>
    <n v="20.275680681255178"/>
    <n v="86.95"/>
    <n v="303.04000000000002"/>
    <n v="6.6272231325773836"/>
    <n v="10.714921598375627"/>
    <n v="303.04000000000002"/>
    <n v="-1.6103896103896065E-2"/>
    <n v="-1.6109447789598996E-2"/>
    <n v="1.6628772486105176E-4"/>
    <n v="1.6628772486105176E-4"/>
    <n v="570.82579867390007"/>
    <s v=""/>
    <s v=""/>
    <s v=""/>
    <s v=""/>
    <s v=""/>
    <n v="-5.9751429166650535E-2"/>
    <m/>
  </r>
  <r>
    <x v="175"/>
    <n v="198"/>
    <n v="0.14000000000000001"/>
    <n v="0.14000000000000001"/>
    <n v="105.32"/>
    <n v="39.630000000000003"/>
    <n v="20.860496545570857"/>
    <n v="85.2"/>
    <n v="296.64"/>
    <n v="6.950604202233615"/>
    <n v="10.906077564556274"/>
    <n v="296.64"/>
    <n v="-2.111932418162632E-2"/>
    <n v="-2.1124875867329251E-2"/>
    <n v="3.2079273963061324E-4"/>
    <n v="3.2079273963061324E-4"/>
    <n v="558.77034358047024"/>
    <s v=""/>
    <s v=""/>
    <s v=""/>
    <s v=""/>
    <s v=""/>
    <n v="2.8843217325687068E-2"/>
    <m/>
  </r>
  <r>
    <x v="176"/>
    <n v="199"/>
    <n v="0.14000000000000001"/>
    <n v="0.14000000000000001"/>
    <n v="105.26"/>
    <n v="39.64"/>
    <n v="22.014753287947929"/>
    <n v="84.84"/>
    <n v="281.27999999999997"/>
    <n v="6.9503471250918887"/>
    <n v="10.95665880905964"/>
    <n v="281.27999999999997"/>
    <n v="-5.1779935275080957E-2"/>
    <n v="-5.1785486960783889E-2"/>
    <n v="2.3591710820591162E-3"/>
    <n v="2.3591710820591162E-3"/>
    <n v="529.83725135623877"/>
    <s v=""/>
    <s v=""/>
    <s v=""/>
    <s v=""/>
    <s v=""/>
    <n v="5.5332179646612759E-2"/>
    <m/>
  </r>
  <r>
    <x v="177"/>
    <n v="200"/>
    <n v="0.15"/>
    <n v="0.15"/>
    <n v="105.66"/>
    <n v="39.78"/>
    <n v="21.735610021944641"/>
    <n v="84.35"/>
    <n v="281.12"/>
    <n v="7.0848259682083654"/>
    <n v="11.009182752987233"/>
    <n v="281.12"/>
    <n v="-5.6882821387926885E-4"/>
    <n v="-5.7477615269407867E-4"/>
    <n v="6.9664949365817189E-6"/>
    <n v="6.9664949365817189E-6"/>
    <n v="529.53586497890308"/>
    <s v=""/>
    <s v=""/>
    <s v=""/>
    <s v=""/>
    <s v=""/>
    <n v="-1.2679827130114112E-2"/>
    <m/>
  </r>
  <r>
    <x v="178"/>
    <n v="201"/>
    <n v="0.15"/>
    <n v="0.15"/>
    <n v="105.63"/>
    <n v="39.69"/>
    <n v="20.547522812243038"/>
    <n v="84.9"/>
    <n v="276.95999999999998"/>
    <n v="7.1096874864159423"/>
    <n v="10.985210469621528"/>
    <n v="276.95999999999998"/>
    <n v="-1.4797951052931246E-2"/>
    <n v="-1.4803898991746056E-2"/>
    <n v="1.3432140071024595E-4"/>
    <n v="1.3432140071024595E-4"/>
    <n v="521.69981916817369"/>
    <s v=""/>
    <s v=""/>
    <s v=""/>
    <s v=""/>
    <s v=""/>
    <n v="-5.4660863371310438E-2"/>
    <m/>
  </r>
  <r>
    <x v="179"/>
    <n v="202"/>
    <n v="0.14000000000000001"/>
    <n v="0.14000000000000001"/>
    <n v="105.67"/>
    <n v="39.74"/>
    <n v="19.519846543592841"/>
    <n v="85.01"/>
    <n v="278.08"/>
    <n v="7.1178246089335824"/>
    <n v="10.931558876573444"/>
    <n v="278.08"/>
    <n v="4.0439052570768741E-3"/>
    <n v="4.0383535713739427E-3"/>
    <n v="5.2599359345853471E-5"/>
    <s v=""/>
    <n v="523.80952380952397"/>
    <s v=""/>
    <s v=""/>
    <s v=""/>
    <s v=""/>
    <s v=""/>
    <n v="-5.0014606531443614E-2"/>
    <m/>
  </r>
  <r>
    <x v="180"/>
    <n v="203"/>
    <n v="0.15"/>
    <n v="0.15"/>
    <n v="107.29"/>
    <n v="40.47"/>
    <n v="20.087689489134664"/>
    <n v="84.12"/>
    <n v="274.56"/>
    <n v="7.3042981366759721"/>
    <n v="11.038580942066474"/>
    <n v="274.56"/>
    <n v="-1.2658227848101222E-2"/>
    <n v="-1.2664175786916032E-2"/>
    <n v="8.9302269040809033E-5"/>
    <n v="8.9302269040809033E-5"/>
    <n v="517.17902350813756"/>
    <s v=""/>
    <s v=""/>
    <s v=""/>
    <s v=""/>
    <s v=""/>
    <n v="2.9090543528284697E-2"/>
    <m/>
  </r>
  <r>
    <x v="181"/>
    <n v="204"/>
    <n v="0.16"/>
    <n v="0.16"/>
    <n v="107.07"/>
    <n v="40.26"/>
    <n v="20.693256716311364"/>
    <n v="84.21"/>
    <n v="267.68"/>
    <n v="7.2770512068603654"/>
    <n v="11.03716919406415"/>
    <n v="267.68"/>
    <n v="-2.505827505827507E-2"/>
    <n v="-2.5064619210794836E-2"/>
    <n v="4.7744134379234154E-4"/>
    <n v="4.7744134379234154E-4"/>
    <n v="504.21940928270055"/>
    <s v=""/>
    <s v=""/>
    <s v=""/>
    <s v=""/>
    <s v=""/>
    <n v="3.0146186175580184E-2"/>
    <m/>
  </r>
  <r>
    <x v="182"/>
    <n v="205"/>
    <n v="0.16"/>
    <n v="0.16"/>
    <n v="106.55"/>
    <n v="39.99"/>
    <n v="19.341102435557143"/>
    <n v="84.7"/>
    <n v="268.64"/>
    <n v="7.1464208761777641"/>
    <n v="10.943729463559654"/>
    <n v="268.64"/>
    <n v="3.5863717872084422E-3"/>
    <n v="3.5800276346886761E-3"/>
    <n v="4.6161366185589705E-5"/>
    <s v=""/>
    <n v="506.02772754671491"/>
    <s v=""/>
    <s v=""/>
    <s v=""/>
    <s v=""/>
    <s v=""/>
    <n v="-6.5342749055463528E-2"/>
    <m/>
  </r>
  <r>
    <x v="183"/>
    <n v="206"/>
    <n v="0.15"/>
    <n v="0.15"/>
    <n v="105.68"/>
    <n v="39.68"/>
    <n v="18.680749565047915"/>
    <n v="86.51"/>
    <n v="272.95999999999998"/>
    <n v="6.9263118309849885"/>
    <n v="10.751173045841705"/>
    <n v="272.95999999999998"/>
    <n v="1.6081000595592698E-2"/>
    <n v="1.6075052656777888E-2"/>
    <n v="3.7207480538463882E-4"/>
    <s v=""/>
    <n v="514.1651597347801"/>
    <s v=""/>
    <s v=""/>
    <s v=""/>
    <s v=""/>
    <s v=""/>
    <n v="-3.4142462804768521E-2"/>
    <m/>
  </r>
  <r>
    <x v="184"/>
    <n v="207"/>
    <n v="0.14000000000000001"/>
    <n v="0.14000000000000001"/>
    <n v="107.86"/>
    <n v="40.61"/>
    <n v="18.727604871269179"/>
    <n v="84.72"/>
    <n v="281.92"/>
    <n v="7.3029631804223616"/>
    <n v="10.951900129394918"/>
    <n v="281.92"/>
    <n v="3.2825322391559331E-2"/>
    <n v="3.2819770705856399E-2"/>
    <n v="1.2984461805188988E-3"/>
    <s v=""/>
    <n v="531.04279686558186"/>
    <s v=""/>
    <s v=""/>
    <s v=""/>
    <s v=""/>
    <s v=""/>
    <n v="2.508213391443938E-3"/>
    <m/>
  </r>
  <r>
    <x v="185"/>
    <n v="208"/>
    <n v="0.13"/>
    <n v="0.13"/>
    <n v="107.34"/>
    <n v="40.450000000000003"/>
    <n v="18.493594683449544"/>
    <n v="84.65"/>
    <n v="266.08"/>
    <n v="7.2680083162356883"/>
    <n v="10.950774101952673"/>
    <n v="266.08"/>
    <n v="-5.6186152099886644E-2"/>
    <n v="-5.6191307493063003E-2"/>
    <n v="2.8065751890419795E-3"/>
    <n v="2.8065751890419795E-3"/>
    <n v="501.2055455093431"/>
    <s v=""/>
    <s v=""/>
    <s v=""/>
    <s v=""/>
    <s v=""/>
    <n v="-1.2495468023176871E-2"/>
    <m/>
  </r>
  <r>
    <x v="186"/>
    <n v="209"/>
    <n v="0.15"/>
    <n v="0.15"/>
    <n v="107.72"/>
    <n v="40.74"/>
    <n v="18.931309634434164"/>
    <n v="84.28"/>
    <n v="268"/>
    <n v="7.2768703294048764"/>
    <n v="10.965794339696728"/>
    <n v="268"/>
    <n v="7.2158749248347753E-3"/>
    <n v="7.2099269860199655E-3"/>
    <n v="1.0866217338743151E-4"/>
    <s v=""/>
    <n v="504.8221820373721"/>
    <s v=""/>
    <s v=""/>
    <s v=""/>
    <s v=""/>
    <s v=""/>
    <n v="2.3668462431284253E-2"/>
    <m/>
  </r>
  <r>
    <x v="187"/>
    <n v="210"/>
    <n v="0.16"/>
    <n v="0.16"/>
    <n v="107.53"/>
    <n v="40.69"/>
    <n v="19.064579765562222"/>
    <n v="85.62"/>
    <n v="265.60000000000002"/>
    <n v="7.1626997359656661"/>
    <n v="10.854921678736899"/>
    <n v="265.60000000000002"/>
    <n v="-8.9552238805968853E-3"/>
    <n v="-8.9615680331166514E-3"/>
    <n v="3.3032377164754681E-5"/>
    <n v="3.3032377164754681E-5"/>
    <n v="500.30138637733597"/>
    <s v=""/>
    <s v=""/>
    <s v=""/>
    <s v=""/>
    <s v=""/>
    <n v="7.0396678149329825E-3"/>
    <m/>
  </r>
  <r>
    <x v="188"/>
    <n v="211"/>
    <n v="0.16"/>
    <n v="0.16"/>
    <n v="107.21"/>
    <n v="40.619999999999997"/>
    <n v="18.452814013394367"/>
    <n v="86.68"/>
    <n v="270.88"/>
    <n v="6.9805826399677988"/>
    <n v="10.699181360064777"/>
    <n v="270.88"/>
    <n v="1.9879518072289049E-2"/>
    <n v="1.9873173919769282E-2"/>
    <n v="5.3302628073703304E-4"/>
    <s v=""/>
    <n v="510.24713682941547"/>
    <n v="1"/>
    <n v="-0.23669972948602314"/>
    <n v="-0.23683296514141294"/>
    <n v="3.0556433239164422E-2"/>
    <n v="3.0556433239164422E-2"/>
    <n v="-3.2089128619185926E-2"/>
    <m/>
  </r>
  <r>
    <x v="189"/>
    <n v="212"/>
    <n v="0.15"/>
    <n v="0.15"/>
    <n v="107.66"/>
    <n v="40.74"/>
    <n v="17.192187574563828"/>
    <n v="85.86"/>
    <n v="276.64"/>
    <n v="7.1186371993089184"/>
    <n v="10.793899936313384"/>
    <n v="276.64"/>
    <n v="2.1264028352037778E-2"/>
    <n v="2.1258080413222968E-2"/>
    <n v="5.9889192163080341E-4"/>
    <s v=""/>
    <n v="521.09704641350231"/>
    <s v=""/>
    <s v=""/>
    <s v=""/>
    <s v=""/>
    <s v=""/>
    <n v="-6.8316216589810366E-2"/>
    <m/>
  </r>
  <r>
    <x v="190"/>
    <n v="213"/>
    <n v="0.14000000000000001"/>
    <n v="0.14000000000000001"/>
    <n v="106.86"/>
    <n v="40.409999999999997"/>
    <n v="17.913772591364484"/>
    <n v="86.8"/>
    <n v="272.64"/>
    <n v="7.0171440295342595"/>
    <n v="10.699166611421811"/>
    <n v="272.64"/>
    <n v="-1.4459224985540753E-2"/>
    <n v="-1.4464776671243684E-2"/>
    <n v="1.2657574529230218E-4"/>
    <n v="1.2657574529230218E-4"/>
    <n v="513.56238698010873"/>
    <s v=""/>
    <s v=""/>
    <s v=""/>
    <s v=""/>
    <s v=""/>
    <n v="4.1971681245978144E-2"/>
    <m/>
  </r>
  <r>
    <x v="191"/>
    <n v="214"/>
    <n v="0.12"/>
    <n v="0.12"/>
    <n v="109.01"/>
    <n v="41.28"/>
    <n v="18.54992558175848"/>
    <n v="84.93"/>
    <n v="277.92"/>
    <n v="7.3566226924555052"/>
    <n v="10.918108238670362"/>
    <n v="277.92"/>
    <n v="1.9366197183098732E-2"/>
    <n v="1.9361438121871632E-2"/>
    <n v="5.0965889511000214E-4"/>
    <s v=""/>
    <n v="523.50813743218839"/>
    <s v=""/>
    <s v=""/>
    <s v=""/>
    <s v=""/>
    <s v=""/>
    <n v="3.5511949654907372E-2"/>
    <m/>
  </r>
  <r>
    <x v="192"/>
    <n v="215"/>
    <n v="0.12"/>
    <n v="0.12"/>
    <n v="109"/>
    <n v="41.13"/>
    <n v="18.483157872276667"/>
    <n v="85.08"/>
    <n v="263.04000000000002"/>
    <n v="7.4448889832205047"/>
    <n v="10.907207565579135"/>
    <n v="263.04000000000002"/>
    <n v="-5.3540587219343627E-2"/>
    <n v="-5.3545346280570727E-2"/>
    <n v="2.5332254931605411E-3"/>
    <n v="2.5332254931605411E-3"/>
    <n v="495.47920433996416"/>
    <s v=""/>
    <s v=""/>
    <s v=""/>
    <s v=""/>
    <s v=""/>
    <n v="-3.5993518781266233E-3"/>
    <m/>
  </r>
  <r>
    <x v="193"/>
    <n v="216"/>
    <n v="0.12"/>
    <n v="0.12"/>
    <n v="108.87"/>
    <n v="41.11"/>
    <n v="18.628553508025938"/>
    <n v="84.95"/>
    <n v="259.83999999999997"/>
    <n v="7.494657346858248"/>
    <n v="10.918353903871333"/>
    <n v="259.83999999999997"/>
    <n v="-1.2165450121654708E-2"/>
    <n v="-1.2170209182881808E-2"/>
    <n v="8.0210315303077165E-5"/>
    <n v="8.0210315303077165E-5"/>
    <n v="489.45147679324918"/>
    <s v=""/>
    <s v=""/>
    <s v=""/>
    <s v=""/>
    <s v=""/>
    <n v="7.8663849951394298E-3"/>
    <m/>
  </r>
  <r>
    <x v="194"/>
    <n v="217"/>
    <n v="0.12"/>
    <n v="0.12"/>
    <n v="109.48"/>
    <n v="41.43"/>
    <n v="18.964659399713071"/>
    <n v="84.25"/>
    <n v="258.24"/>
    <n v="7.7875489551315775"/>
    <n v="11.014237175306707"/>
    <n v="258.24"/>
    <n v="-6.1576354679802048E-3"/>
    <n v="-6.1623945292073046E-3"/>
    <n v="8.6919216976626542E-6"/>
    <n v="8.6919216976626542E-6"/>
    <n v="486.43761301989178"/>
    <s v=""/>
    <s v=""/>
    <s v=""/>
    <s v=""/>
    <s v=""/>
    <n v="1.8042511542419142E-2"/>
    <m/>
  </r>
  <r>
    <x v="195"/>
    <n v="218"/>
    <n v="0.12"/>
    <n v="0.12"/>
    <n v="109.58"/>
    <n v="41.54"/>
    <n v="19.974768880974604"/>
    <n v="82.71"/>
    <n v="246.4"/>
    <n v="7.9802000560354838"/>
    <n v="11.204350142656301"/>
    <n v="246.4"/>
    <n v="-4.5848822800495626E-2"/>
    <n v="-4.5853581861722725E-2"/>
    <n v="1.8181179082992793E-3"/>
    <n v="1.8181179082992793E-3"/>
    <n v="464.13502109704672"/>
    <s v=""/>
    <s v=""/>
    <s v=""/>
    <s v=""/>
    <s v=""/>
    <n v="5.3262727263997951E-2"/>
    <m/>
  </r>
  <r>
    <x v="196"/>
    <n v="219"/>
    <n v="0.13"/>
    <n v="0.13"/>
    <n v="109.92"/>
    <n v="41.69"/>
    <n v="20.940772686687154"/>
    <n v="80.599999999999994"/>
    <n v="241.76"/>
    <n v="8.2439151019649426"/>
    <n v="11.368780243391248"/>
    <n v="241.76"/>
    <n v="-1.8831168831168865E-2"/>
    <n v="-1.8836324224345224E-2"/>
    <n v="2.4405113999369717E-4"/>
    <n v="2.4405113999369717E-4"/>
    <n v="455.39481615431009"/>
    <s v=""/>
    <s v=""/>
    <s v=""/>
    <s v=""/>
    <s v=""/>
    <n v="4.8361200646113128E-2"/>
    <m/>
  </r>
  <r>
    <x v="197"/>
    <n v="220"/>
    <n v="0.14000000000000001"/>
    <n v="0.14000000000000001"/>
    <n v="110.77"/>
    <n v="42.02"/>
    <n v="21.362064063539457"/>
    <n v="79.34"/>
    <n v="232"/>
    <n v="8.4393940695119607"/>
    <n v="11.649895506936055"/>
    <n v="232"/>
    <n v="-4.0370615486432837E-2"/>
    <n v="-4.0376167172135768E-2"/>
    <n v="1.3810126954709552E-3"/>
    <n v="1.3810126954709552E-3"/>
    <n v="437.01024713682966"/>
    <s v=""/>
    <s v=""/>
    <s v=""/>
    <s v=""/>
    <s v=""/>
    <n v="2.0118234563528473E-2"/>
    <m/>
  </r>
  <r>
    <x v="198"/>
    <n v="221"/>
    <n v="0.14000000000000001"/>
    <n v="0.14000000000000001"/>
    <n v="110.34"/>
    <n v="41.81"/>
    <n v="20.841994737416158"/>
    <n v="80.56"/>
    <n v="227.2"/>
    <n v="8.1873544237864682"/>
    <n v="11.473316509631456"/>
    <n v="227.2"/>
    <n v="-2.0689655172413834E-2"/>
    <n v="-2.0695206858116766E-2"/>
    <n v="3.0558602007355615E-4"/>
    <n v="3.0558602007355615E-4"/>
    <n v="427.96865581675729"/>
    <s v=""/>
    <s v=""/>
    <s v=""/>
    <s v=""/>
    <s v=""/>
    <n v="-2.4345462338114944E-2"/>
    <m/>
  </r>
  <r>
    <x v="199"/>
    <n v="222"/>
    <n v="0.14000000000000001"/>
    <n v="0.14000000000000001"/>
    <n v="110.57"/>
    <n v="41.85"/>
    <n v="20.769221697441036"/>
    <n v="79.75"/>
    <n v="235.2"/>
    <n v="8.256843208212441"/>
    <n v="11.573683134767377"/>
    <n v="235.2"/>
    <n v="3.5211267605633756E-2"/>
    <n v="3.5205715919930824E-2"/>
    <n v="1.4760890177535914E-3"/>
    <s v=""/>
    <n v="443.03797468354452"/>
    <s v=""/>
    <s v=""/>
    <s v=""/>
    <s v=""/>
    <s v=""/>
    <n v="-3.4916542726344396E-3"/>
    <m/>
  </r>
  <r>
    <x v="200"/>
    <n v="223"/>
    <n v="0.14000000000000001"/>
    <n v="0.14000000000000001"/>
    <n v="111.11"/>
    <n v="42"/>
    <n v="20.629132574557246"/>
    <n v="79.86"/>
    <n v="230.72"/>
    <n v="8.525271196594149"/>
    <n v="11.665455033184637"/>
    <n v="230.72"/>
    <n v="-1.904761904761898E-2"/>
    <n v="-1.9053170733321911E-2"/>
    <n v="2.5087337380513743E-4"/>
    <n v="2.5087337380513743E-4"/>
    <n v="434.5991561181437"/>
    <s v=""/>
    <s v=""/>
    <s v=""/>
    <s v=""/>
    <s v=""/>
    <n v="-6.7450347887156904E-3"/>
    <m/>
  </r>
  <r>
    <x v="201"/>
    <n v="224"/>
    <n v="0.14000000000000001"/>
    <n v="0.14000000000000001"/>
    <n v="109.66"/>
    <n v="41.38"/>
    <n v="20.103368240522045"/>
    <n v="80.19"/>
    <n v="224.48"/>
    <n v="8.3148059465249293"/>
    <n v="11.512492595228037"/>
    <n v="224.48"/>
    <n v="-2.7045769764216354E-2"/>
    <n v="-2.7051321449919286E-2"/>
    <n v="5.6820893077616334E-4"/>
    <n v="5.6820893077616334E-4"/>
    <n v="422.84508740204967"/>
    <s v=""/>
    <s v=""/>
    <s v=""/>
    <s v=""/>
    <s v=""/>
    <n v="-2.5486497415002786E-2"/>
    <m/>
  </r>
  <r>
    <x v="202"/>
    <n v="225"/>
    <n v="0.12"/>
    <n v="0.12"/>
    <n v="110.73"/>
    <n v="41.79"/>
    <n v="19.584854230395166"/>
    <n v="78.66"/>
    <n v="231.68"/>
    <n v="8.7494833287151081"/>
    <n v="11.749943541369161"/>
    <n v="231.68"/>
    <n v="3.207412687099076E-2"/>
    <n v="3.206936780976366E-2"/>
    <n v="1.2449293110737556E-3"/>
    <s v=""/>
    <n v="436.40747438215817"/>
    <s v=""/>
    <s v=""/>
    <s v=""/>
    <s v=""/>
    <s v=""/>
    <n v="-2.5792394782965734E-2"/>
    <m/>
  </r>
  <r>
    <x v="203"/>
    <n v="226"/>
    <n v="0.12"/>
    <n v="0.12"/>
    <n v="110.97"/>
    <n v="41.82"/>
    <n v="19.776432525045117"/>
    <n v="77.28"/>
    <n v="220"/>
    <n v="8.9759538582519145"/>
    <n v="11.9236111692728"/>
    <n v="220"/>
    <n v="-5.0414364640884002E-2"/>
    <n v="-5.0419123702111102E-2"/>
    <n v="2.2283059539808065E-3"/>
    <n v="2.2283059539808065E-3"/>
    <n v="414.40626883664879"/>
    <s v=""/>
    <s v=""/>
    <s v=""/>
    <s v=""/>
    <s v=""/>
    <n v="9.7819617341152985E-3"/>
    <m/>
  </r>
  <r>
    <x v="204"/>
    <n v="227"/>
    <n v="0.12"/>
    <n v="0.12"/>
    <n v="111.18"/>
    <n v="41.98"/>
    <n v="19.635064061669123"/>
    <n v="75.84"/>
    <n v="214.88"/>
    <n v="9.32980903467082"/>
    <n v="12.156181786467204"/>
    <n v="214.88"/>
    <n v="-2.3272727272727334E-2"/>
    <n v="-2.3277486333954434E-2"/>
    <n v="4.0253593975689641E-4"/>
    <n v="4.0253593975689641E-4"/>
    <n v="404.76190476190493"/>
    <s v=""/>
    <s v=""/>
    <s v=""/>
    <s v=""/>
    <s v=""/>
    <n v="-7.1483298717784369E-3"/>
    <m/>
  </r>
  <r>
    <x v="205"/>
    <n v="228"/>
    <n v="0.13"/>
    <n v="0.13"/>
    <n v="111.51"/>
    <n v="42.13"/>
    <n v="19.116229790248102"/>
    <n v="74.92"/>
    <n v="205.28"/>
    <n v="9.4001714194152921"/>
    <n v="12.306243847045808"/>
    <n v="205.28"/>
    <n v="-4.4676098287416255E-2"/>
    <n v="-4.4681253680592614E-2"/>
    <n v="1.7195175355791256E-3"/>
    <n v="1.7195175355791256E-3"/>
    <n v="386.67872212176025"/>
    <s v=""/>
    <s v=""/>
    <s v=""/>
    <s v=""/>
    <s v=""/>
    <n v="-2.6423864459595561E-2"/>
    <m/>
  </r>
  <r>
    <x v="206"/>
    <n v="229"/>
    <n v="0.13"/>
    <n v="0.13"/>
    <n v="111.53"/>
    <n v="42.05"/>
    <n v="19.708655375611823"/>
    <n v="74.900000000000006"/>
    <n v="202.4"/>
    <n v="9.2251822975108517"/>
    <n v="12.270507317229688"/>
    <n v="202.4"/>
    <n v="-1.4029618082618822E-2"/>
    <n v="-1.4034773475795181E-2"/>
    <n v="1.1708506988778391E-4"/>
    <n v="1.1708506988778391E-4"/>
    <n v="381.25376732971688"/>
    <s v=""/>
    <s v=""/>
    <s v=""/>
    <s v=""/>
    <s v=""/>
    <n v="3.0990712701410371E-2"/>
    <m/>
  </r>
  <r>
    <x v="207"/>
    <n v="230"/>
    <n v="0.12"/>
    <n v="0.12"/>
    <n v="111.21"/>
    <n v="41.95"/>
    <n v="19.849425590915754"/>
    <n v="74.97"/>
    <n v="206.72"/>
    <n v="9.0523074812861459"/>
    <n v="12.257246230040506"/>
    <n v="206.72"/>
    <n v="2.1343873517786438E-2"/>
    <n v="2.1339114456559338E-2"/>
    <n v="6.0286466186638802E-4"/>
    <s v=""/>
    <n v="389.39119951778196"/>
    <s v=""/>
    <s v=""/>
    <s v=""/>
    <s v=""/>
    <s v=""/>
    <n v="7.1425580599540784E-3"/>
    <m/>
  </r>
  <r>
    <x v="208"/>
    <n v="231"/>
    <n v="0.11"/>
    <n v="0.11"/>
    <n v="111.22"/>
    <n v="41.92"/>
    <n v="20.096709587281133"/>
    <n v="74.63"/>
    <n v="209.76"/>
    <n v="9.0680045678250458"/>
    <n v="12.314202198332447"/>
    <n v="209.76"/>
    <n v="1.4705882352941124E-2"/>
    <n v="1.4701519663093965E-2"/>
    <n v="3.2097258131979595E-4"/>
    <s v=""/>
    <n v="395.11754068716107"/>
    <s v=""/>
    <s v=""/>
    <s v=""/>
    <s v=""/>
    <s v=""/>
    <n v="1.245799256168667E-2"/>
    <m/>
  </r>
  <r>
    <x v="209"/>
    <n v="232"/>
    <n v="0.1"/>
    <n v="0.1"/>
    <n v="111.31"/>
    <n v="42.07"/>
    <n v="20.060075989011384"/>
    <n v="74.510000000000005"/>
    <n v="208.8"/>
    <n v="9.0746705465553408"/>
    <n v="12.36982699608796"/>
    <n v="208.8"/>
    <n v="-4.5766590389014761E-3"/>
    <n v="-4.5806253179302425E-3"/>
    <n v="1.8671509247379437E-6"/>
    <n v="1.8671509247379437E-6"/>
    <n v="393.30922242314665"/>
    <n v="1"/>
    <n v="-0.2291789722386296"/>
    <n v="-0.22926226740190281"/>
    <n v="2.7966972432319666E-2"/>
    <n v="2.7966972432319666E-2"/>
    <n v="-1.8228654850509073E-3"/>
    <m/>
  </r>
  <r>
    <x v="210"/>
    <n v="233"/>
    <n v="0.12"/>
    <n v="0.12"/>
    <n v="111.35"/>
    <n v="42"/>
    <n v="20.599593336911553"/>
    <n v="74.36"/>
    <n v="209.6"/>
    <n v="9.1294321405597785"/>
    <n v="12.375719857329717"/>
    <n v="209.6"/>
    <n v="3.8314176245208831E-3"/>
    <n v="3.8266585632937833E-3"/>
    <n v="4.9573520426233928E-5"/>
    <s v=""/>
    <n v="394.81615430982532"/>
    <s v=""/>
    <s v=""/>
    <s v=""/>
    <s v=""/>
    <s v=""/>
    <n v="2.6895079968575812E-2"/>
    <m/>
  </r>
  <r>
    <x v="211"/>
    <n v="234"/>
    <n v="0.12"/>
    <n v="0.12"/>
    <n v="112.23"/>
    <n v="42.41"/>
    <n v="20.233163572851563"/>
    <n v="73.52"/>
    <n v="211.52"/>
    <n v="9.3315716602805008"/>
    <n v="12.544737179431007"/>
    <n v="211.52"/>
    <n v="9.1603053435114212E-3"/>
    <n v="9.1555462822843214E-3"/>
    <n v="1.5301032638717337E-4"/>
    <s v=""/>
    <n v="398.43279083785427"/>
    <s v=""/>
    <s v=""/>
    <s v=""/>
    <s v=""/>
    <s v=""/>
    <n v="-1.7788203779896997E-2"/>
    <m/>
  </r>
  <r>
    <x v="212"/>
    <n v="235"/>
    <n v="0.12"/>
    <n v="0.12"/>
    <n v="112.68"/>
    <n v="42.51"/>
    <n v="20.463093385698247"/>
    <n v="70.83"/>
    <n v="205.76"/>
    <n v="9.8727817458186067"/>
    <n v="12.954848694091966"/>
    <n v="205.76"/>
    <n v="-2.7231467473525006E-2"/>
    <n v="-2.7236226534752106E-2"/>
    <n v="5.7705833502943375E-4"/>
    <n v="5.7705833502943375E-4"/>
    <n v="387.58288125376743"/>
    <s v=""/>
    <s v=""/>
    <s v=""/>
    <s v=""/>
    <s v=""/>
    <n v="1.1364007018418078E-2"/>
    <m/>
  </r>
  <r>
    <x v="213"/>
    <n v="236"/>
    <n v="0.12"/>
    <n v="0.12"/>
    <n v="114.85"/>
    <n v="43.38"/>
    <n v="21.011225212622175"/>
    <n v="68.22"/>
    <n v="193.12"/>
    <n v="10.489914081501196"/>
    <n v="13.431476518250447"/>
    <n v="193.12"/>
    <n v="-6.1430793157076113E-2"/>
    <n v="-6.1435552218303213E-2"/>
    <n v="3.3897272506267389E-3"/>
    <n v="3.3897272506267389E-3"/>
    <n v="363.77335744424363"/>
    <s v=""/>
    <s v=""/>
    <s v=""/>
    <s v=""/>
    <s v=""/>
    <n v="2.6786361992904656E-2"/>
    <m/>
  </r>
  <r>
    <x v="214"/>
    <n v="237"/>
    <n v="0.11"/>
    <n v="0.11"/>
    <n v="115.28"/>
    <n v="43.6"/>
    <n v="21.770954524712057"/>
    <n v="68.58"/>
    <n v="180.16"/>
    <n v="10.494765800698399"/>
    <n v="13.413473097151357"/>
    <n v="180.16"/>
    <n v="-6.7108533554266825E-2"/>
    <n v="-6.7112896244113984E-2"/>
    <n v="4.0830449143734867E-3"/>
    <n v="4.0830449143734867E-3"/>
    <n v="339.36106088004829"/>
    <s v=""/>
    <s v=""/>
    <s v=""/>
    <s v=""/>
    <s v=""/>
    <n v="3.615825847383157E-2"/>
    <m/>
  </r>
  <r>
    <x v="215"/>
    <n v="238"/>
    <n v="0.12"/>
    <n v="0.12"/>
    <n v="115.07"/>
    <n v="43.55"/>
    <n v="21.400558384308262"/>
    <n v="69.12"/>
    <n v="178.24"/>
    <n v="10.432335229084549"/>
    <n v="13.296140033431573"/>
    <n v="178.24"/>
    <n v="-1.0657193605683735E-2"/>
    <n v="-1.0661952666910834E-2"/>
    <n v="5.5469198429611176E-5"/>
    <n v="5.5469198429611176E-5"/>
    <n v="335.74442435201939"/>
    <s v=""/>
    <s v=""/>
    <s v=""/>
    <s v=""/>
    <s v=""/>
    <n v="-1.7013316526078813E-2"/>
    <m/>
  </r>
  <r>
    <x v="216"/>
    <n v="239"/>
    <n v="0.12"/>
    <n v="0.12"/>
    <n v="114.24"/>
    <n v="43.12"/>
    <n v="21.887081556497535"/>
    <n v="69.84"/>
    <n v="180.64"/>
    <n v="10.383276953154789"/>
    <n v="13.170031316322182"/>
    <n v="180.64"/>
    <n v="1.346499102333909E-2"/>
    <n v="1.346023196211199E-2"/>
    <n v="2.7803628130588538E-4"/>
    <s v=""/>
    <n v="340.26522001205547"/>
    <s v=""/>
    <s v=""/>
    <s v=""/>
    <s v=""/>
    <s v=""/>
    <n v="2.2734134476884042E-2"/>
    <m/>
  </r>
  <r>
    <x v="217"/>
    <n v="240"/>
    <n v="0.12"/>
    <n v="0.12"/>
    <n v="114.7"/>
    <n v="43.3"/>
    <n v="21.882136814083246"/>
    <n v="69.69"/>
    <n v="181.56"/>
    <n v="10.49017801723323"/>
    <n v="13.167405023260859"/>
    <n v="181.56"/>
    <n v="5.0930026572189036E-3"/>
    <n v="5.0882435959918038E-3"/>
    <n v="6.8930370522140319E-5"/>
    <s v=""/>
    <n v="341.99819168173605"/>
    <s v=""/>
    <s v=""/>
    <s v=""/>
    <s v=""/>
    <s v=""/>
    <n v="-2.2592059162948407E-4"/>
    <m/>
  </r>
  <r>
    <x v="218"/>
    <n v="241"/>
    <n v="0.12"/>
    <n v="0.12"/>
    <n v="114.27"/>
    <n v="43.28"/>
    <n v="23.796232220134566"/>
    <n v="70.569999999999993"/>
    <n v="178.4"/>
    <n v="10.397523556152763"/>
    <n v="12.996280509649027"/>
    <n v="178.4"/>
    <n v="-1.7404714694866708E-2"/>
    <n v="-1.7409473756093807E-2"/>
    <n v="2.0150613749879632E-4"/>
    <n v="2.0150613749879632E-4"/>
    <n v="336.04581072935508"/>
    <s v=""/>
    <s v=""/>
    <s v=""/>
    <s v=""/>
    <s v=""/>
    <n v="8.7472965840311376E-2"/>
    <m/>
  </r>
  <r>
    <x v="219"/>
    <n v="242"/>
    <n v="0.13"/>
    <n v="0.13"/>
    <n v="112.92"/>
    <n v="42.7"/>
    <n v="24.361816665707284"/>
    <n v="72.709999999999994"/>
    <n v="181.72"/>
    <n v="9.7807803423931858"/>
    <n v="12.601383632873631"/>
    <n v="181.72"/>
    <n v="1.8609865470851972E-2"/>
    <n v="1.8604710077675612E-2"/>
    <n v="4.7606431362889147E-4"/>
    <s v=""/>
    <n v="342.29957805907179"/>
    <s v=""/>
    <s v=""/>
    <s v=""/>
    <s v=""/>
    <s v=""/>
    <n v="2.3767815019646671E-2"/>
    <m/>
  </r>
  <r>
    <x v="220"/>
    <n v="243"/>
    <n v="0.14000000000000001"/>
    <n v="0.14000000000000001"/>
    <n v="112.76"/>
    <n v="42.64"/>
    <n v="24.472402256476915"/>
    <n v="72"/>
    <n v="190.4"/>
    <n v="9.9259052930602731"/>
    <n v="12.759785869910589"/>
    <n v="190.4"/>
    <n v="4.7765793528505407E-2"/>
    <n v="4.7760241842802476E-2"/>
    <n v="2.5983924985111028E-3"/>
    <s v=""/>
    <n v="358.64978902953595"/>
    <s v=""/>
    <s v=""/>
    <s v=""/>
    <s v=""/>
    <s v=""/>
    <n v="4.5392998513652085E-3"/>
    <m/>
  </r>
  <r>
    <x v="221"/>
    <n v="244"/>
    <n v="0.14000000000000001"/>
    <n v="0.14000000000000001"/>
    <n v="111"/>
    <n v="41.91"/>
    <n v="23.071918090455309"/>
    <n v="73.86"/>
    <n v="188.96"/>
    <n v="9.5019768810680745"/>
    <n v="12.429860375351314"/>
    <n v="188.96"/>
    <n v="-7.5630252100840067E-3"/>
    <n v="-7.5685768957869382E-3"/>
    <n v="1.896070259490482E-5"/>
    <n v="1.896070259490482E-5"/>
    <n v="355.93731163351424"/>
    <s v=""/>
    <s v=""/>
    <s v=""/>
    <s v=""/>
    <s v=""/>
    <n v="-5.7227081810121511E-2"/>
    <m/>
  </r>
  <r>
    <x v="222"/>
    <n v="245"/>
    <n v="0.14000000000000001"/>
    <n v="0.14000000000000001"/>
    <n v="111.06"/>
    <n v="42"/>
    <n v="23.760877889418165"/>
    <n v="73.010000000000005"/>
    <n v="197.36"/>
    <n v="9.7098863129265176"/>
    <n v="12.585613768594985"/>
    <n v="197.36"/>
    <n v="4.445385266723112E-2"/>
    <n v="4.4448300981528188E-2"/>
    <n v="2.2717128565803266E-3"/>
    <s v=""/>
    <n v="371.7600964436408"/>
    <s v=""/>
    <s v=""/>
    <s v=""/>
    <s v=""/>
    <s v=""/>
    <n v="2.986140104440959E-2"/>
    <m/>
  </r>
  <r>
    <x v="223"/>
    <n v="246"/>
    <n v="0.13"/>
    <n v="0.13"/>
    <n v="112.69"/>
    <n v="42.61"/>
    <n v="23.048026607382969"/>
    <n v="70.83"/>
    <n v="192.32"/>
    <n v="10.373889249061564"/>
    <n v="12.943621910975246"/>
    <n v="192.32"/>
    <n v="-2.5537089582488903E-2"/>
    <n v="-2.5542244975665263E-2"/>
    <n v="4.9854212799654439E-4"/>
    <n v="4.9854212799654439E-4"/>
    <n v="362.26642555756484"/>
    <s v=""/>
    <s v=""/>
    <s v=""/>
    <s v=""/>
    <s v=""/>
    <n v="-3.0001049849789432E-2"/>
    <m/>
  </r>
  <r>
    <x v="224"/>
    <n v="247"/>
    <n v="0.12"/>
    <n v="0.12"/>
    <n v="113"/>
    <n v="42.81"/>
    <n v="23.15379691318347"/>
    <n v="70.44"/>
    <n v="181.32"/>
    <n v="10.498783113101391"/>
    <n v="13.015758266490232"/>
    <n v="181.32"/>
    <n v="-5.7196339434276156E-2"/>
    <n v="-5.7201098495503255E-2"/>
    <n v="2.9145865040950724E-3"/>
    <n v="2.9145865040950724E-3"/>
    <n v="341.54611211573246"/>
    <s v=""/>
    <s v=""/>
    <s v=""/>
    <s v=""/>
    <s v=""/>
    <n v="4.5891263318232336E-3"/>
    <m/>
  </r>
  <r>
    <x v="225"/>
    <n v="248"/>
    <n v="0.14000000000000001"/>
    <n v="0.14000000000000001"/>
    <n v="112.91"/>
    <n v="42.88"/>
    <n v="22.931750982355901"/>
    <n v="69.7"/>
    <n v="177.8"/>
    <n v="10.845556048369598"/>
    <n v="13.133536267139279"/>
    <n v="177.8"/>
    <n v="-1.9413192146481295E-2"/>
    <n v="-1.9418743832184227E-2"/>
    <n v="2.6258762949193514E-4"/>
    <n v="2.6258762949193514E-4"/>
    <n v="334.91561181434611"/>
    <s v=""/>
    <s v=""/>
    <s v=""/>
    <s v=""/>
    <s v=""/>
    <n v="-9.590043985448474E-3"/>
    <m/>
  </r>
  <r>
    <x v="226"/>
    <n v="249"/>
    <n v="0.15"/>
    <n v="0.15"/>
    <n v="111.27"/>
    <n v="42.28"/>
    <n v="21.450084249374811"/>
    <n v="71.09"/>
    <n v="171.68"/>
    <n v="10.348485562848722"/>
    <n v="12.842169285289938"/>
    <n v="171.68"/>
    <n v="-3.4420697412823387E-2"/>
    <n v="-3.4426645351638197E-2"/>
    <n v="9.7421749349167384E-4"/>
    <n v="9.7421749349167384E-4"/>
    <n v="323.38758288125388"/>
    <s v=""/>
    <s v=""/>
    <s v=""/>
    <s v=""/>
    <s v=""/>
    <n v="-6.4612019122356146E-2"/>
    <m/>
  </r>
  <r>
    <x v="227"/>
    <n v="250"/>
    <n v="0.16"/>
    <n v="0.16"/>
    <n v="112.92"/>
    <n v="43.01"/>
    <n v="20.753282156534311"/>
    <n v="70.040000000000006"/>
    <n v="179.48"/>
    <n v="10.791277467597927"/>
    <n v="13.029005854753274"/>
    <n v="179.48"/>
    <n v="4.5433364398881571E-2"/>
    <n v="4.5427020246361804E-2"/>
    <n v="2.3659671403456427E-3"/>
    <s v=""/>
    <n v="338.08016877637141"/>
    <s v=""/>
    <s v=""/>
    <s v=""/>
    <s v=""/>
    <s v=""/>
    <n v="-3.2484818462230933E-2"/>
    <m/>
  </r>
  <r>
    <x v="228"/>
    <n v="251"/>
    <n v="0.16"/>
    <n v="0.16"/>
    <n v="111.6"/>
    <n v="42.69"/>
    <n v="20.119106654249272"/>
    <n v="71.78"/>
    <n v="172.64"/>
    <n v="10.09904747053805"/>
    <n v="12.666140850408684"/>
    <n v="172.64"/>
    <n v="-3.8110095832404767E-2"/>
    <n v="-3.8116439984924533E-2"/>
    <n v="1.2181671931314482E-3"/>
    <n v="1.2181671931314482E-3"/>
    <n v="325.19590114526829"/>
    <s v=""/>
    <s v=""/>
    <s v=""/>
    <s v=""/>
    <s v=""/>
    <n v="-3.0557841285136923E-2"/>
    <m/>
  </r>
  <r>
    <x v="229"/>
    <n v="252"/>
    <n v="0.16"/>
    <n v="0.16"/>
    <n v="111.94"/>
    <n v="42.59"/>
    <n v="21.807782784720864"/>
    <n v="71.87"/>
    <n v="183.04"/>
    <n v="9.9999942575886909"/>
    <n v="12.669096945998229"/>
    <n v="183.04"/>
    <n v="6.024096385542177E-2"/>
    <n v="6.0234619702902004E-2"/>
    <n v="4.0257511998064632E-3"/>
    <s v=""/>
    <n v="344.78601567209171"/>
    <s v=""/>
    <s v=""/>
    <s v=""/>
    <s v=""/>
    <s v=""/>
    <n v="8.3933951914059293E-2"/>
    <m/>
  </r>
  <r>
    <x v="230"/>
    <n v="253"/>
    <n v="0.16"/>
    <n v="0.16"/>
    <n v="111.31"/>
    <n v="42.42"/>
    <n v="21.570218095869432"/>
    <n v="74.56"/>
    <n v="184.4"/>
    <n v="9.2874866028180261"/>
    <n v="12.299994672098268"/>
    <n v="184.4"/>
    <n v="7.4300699300700046E-3"/>
    <n v="7.4237257775502385E-3"/>
    <n v="1.1316520968724628E-4"/>
    <s v=""/>
    <n v="347.34779987944557"/>
    <n v="1"/>
    <n v="-0.11685823754789282"/>
    <n v="-0.11699147320328263"/>
    <n v="3.020875664731811E-3"/>
    <n v="3.020875664731811E-3"/>
    <n v="-1.0893573693235585E-2"/>
    <m/>
  </r>
  <r>
    <x v="231"/>
    <n v="254"/>
    <n v="0.14000000000000001"/>
    <n v="0.14000000000000001"/>
    <n v="113.68"/>
    <n v="43.37"/>
    <n v="21.749760549235919"/>
    <n v="72.569999999999993"/>
    <n v="197.16"/>
    <n v="9.7505563819729169"/>
    <n v="12.520060860162486"/>
    <n v="197.16"/>
    <n v="6.9197396963123659E-2"/>
    <n v="6.9191845277420727E-2"/>
    <n v="5.2426336559827516E-3"/>
    <s v=""/>
    <n v="371.38336347197122"/>
    <s v=""/>
    <s v=""/>
    <s v=""/>
    <s v=""/>
    <s v=""/>
    <n v="8.3236271681866141E-3"/>
    <m/>
  </r>
  <r>
    <x v="232"/>
    <n v="255"/>
    <n v="0.13"/>
    <n v="0.13"/>
    <n v="115.13"/>
    <n v="44"/>
    <n v="20.764606372078756"/>
    <n v="70.13"/>
    <n v="187.8"/>
    <n v="10.563210011864827"/>
    <n v="12.997484047129888"/>
    <n v="187.8"/>
    <n v="-4.7474132684114378E-2"/>
    <n v="-4.7479288077290738E-2"/>
    <n v="1.9593990842340088E-3"/>
    <n v="1.9593990842340088E-3"/>
    <n v="353.75226039783018"/>
    <s v=""/>
    <s v=""/>
    <s v=""/>
    <s v=""/>
    <s v=""/>
    <n v="-4.5294943589242145E-2"/>
    <m/>
  </r>
  <r>
    <x v="233"/>
    <n v="256"/>
    <n v="0.12"/>
    <n v="0.12"/>
    <n v="115.44"/>
    <n v="44.17"/>
    <n v="20.652756747515262"/>
    <n v="68.63"/>
    <n v="173.24"/>
    <n v="10.971074278265974"/>
    <n v="13.275509137835003"/>
    <n v="173.24"/>
    <n v="-7.7529286474973369E-2"/>
    <n v="-7.7534045536200469E-2"/>
    <n v="5.5234412231625956E-3"/>
    <n v="5.5234412231625956E-3"/>
    <n v="326.32610006027744"/>
    <s v=""/>
    <s v=""/>
    <s v=""/>
    <s v=""/>
    <s v=""/>
    <n v="-5.3865516426978878E-3"/>
    <m/>
  </r>
  <r>
    <x v="234"/>
    <n v="257"/>
    <n v="0.14000000000000001"/>
    <n v="0.14000000000000001"/>
    <n v="115.32"/>
    <n v="44.14"/>
    <n v="20.155192573997859"/>
    <n v="68.02"/>
    <n v="165.2"/>
    <n v="11.236173301631517"/>
    <n v="13.375907488567339"/>
    <n v="165.2"/>
    <n v="-4.6409605172015866E-2"/>
    <n v="-4.6415156857718798E-2"/>
    <n v="1.8663237096419039E-3"/>
    <n v="1.8663237096419039E-3"/>
    <n v="311.1814345991562"/>
    <s v=""/>
    <s v=""/>
    <s v=""/>
    <s v=""/>
    <s v=""/>
    <n v="-2.4091901124883228E-2"/>
    <m/>
  </r>
  <r>
    <x v="235"/>
    <n v="258"/>
    <n v="0.14000000000000001"/>
    <n v="0.14000000000000001"/>
    <n v="115.39"/>
    <n v="44.15"/>
    <n v="19.357689228989681"/>
    <n v="67.5"/>
    <n v="162.19999999999999"/>
    <n v="11.280908404366411"/>
    <n v="13.391181997072364"/>
    <n v="162.19999999999999"/>
    <n v="-1.8159806295399483E-2"/>
    <n v="-1.8165357981102415E-2"/>
    <n v="2.2353748359489191E-4"/>
    <n v="2.2353748359489191E-4"/>
    <n v="305.53044002411099"/>
    <s v=""/>
    <s v=""/>
    <s v=""/>
    <s v=""/>
    <s v=""/>
    <n v="-3.9568133228210046E-2"/>
    <m/>
  </r>
  <r>
    <x v="236"/>
    <n v="259"/>
    <n v="0.14000000000000001"/>
    <n v="0.14000000000000001"/>
    <n v="115.81"/>
    <n v="44.27"/>
    <n v="18.933604971570208"/>
    <n v="66.77"/>
    <n v="160.6"/>
    <n v="11.616938198386052"/>
    <n v="13.641304123123017"/>
    <n v="160.6"/>
    <n v="-9.8643649815043366E-3"/>
    <n v="-9.869916667207268E-3"/>
    <n v="4.4298723998478189E-5"/>
    <n v="4.4298723998478189E-5"/>
    <n v="302.51657625075353"/>
    <s v=""/>
    <s v=""/>
    <s v=""/>
    <s v=""/>
    <s v=""/>
    <n v="-2.1907793456275353E-2"/>
    <m/>
  </r>
  <r>
    <x v="237"/>
    <n v="260"/>
    <n v="0.12"/>
    <n v="0.12"/>
    <n v="116.26"/>
    <n v="44.46"/>
    <n v="19.293479713258588"/>
    <n v="65.94"/>
    <n v="156.19999999999999"/>
    <n v="11.84435362350921"/>
    <n v="13.815590494259244"/>
    <n v="156.19999999999999"/>
    <n v="-2.7397260273972601E-2"/>
    <n v="-2.7402019335199701E-2"/>
    <n v="5.8505118436207048E-4"/>
    <n v="5.8505118436207048E-4"/>
    <n v="294.22845087402055"/>
    <s v=""/>
    <s v=""/>
    <s v=""/>
    <s v=""/>
    <s v=""/>
    <n v="1.9007196053194817E-2"/>
    <m/>
  </r>
  <r>
    <x v="238"/>
    <n v="261"/>
    <n v="0.12"/>
    <n v="0.12"/>
    <n v="116.94"/>
    <n v="44.75"/>
    <n v="20.319998326983381"/>
    <n v="64.67"/>
    <n v="154.16"/>
    <n v="11.894630249739089"/>
    <n v="14.066233814558947"/>
    <n v="154.16"/>
    <n v="-1.3060179257362359E-2"/>
    <n v="-1.3064938318589459E-2"/>
    <n v="9.7037281701536975E-5"/>
    <n v="9.7037281701536975E-5"/>
    <n v="290.38577456298981"/>
    <s v=""/>
    <s v=""/>
    <s v=""/>
    <s v=""/>
    <s v=""/>
    <n v="5.320546780471988E-2"/>
    <m/>
  </r>
  <r>
    <x v="239"/>
    <n v="262"/>
    <n v="0.14000000000000001"/>
    <n v="0.14000000000000001"/>
    <n v="117.01"/>
    <n v="44.68"/>
    <n v="21.184554992424413"/>
    <n v="64.5"/>
    <n v="152.52000000000001"/>
    <n v="11.7405040821423"/>
    <n v="14.049426866146327"/>
    <n v="152.52000000000001"/>
    <n v="-1.0638297872340385E-2"/>
    <n v="-1.0643849558043317E-2"/>
    <n v="5.519987076324534E-5"/>
    <n v="5.519987076324534E-5"/>
    <n v="287.29656419529846"/>
    <s v=""/>
    <s v=""/>
    <s v=""/>
    <s v=""/>
    <s v=""/>
    <n v="4.2547083495226769E-2"/>
    <m/>
  </r>
  <r>
    <x v="240"/>
    <n v="263"/>
    <n v="0.14000000000000001"/>
    <n v="0.14000000000000001"/>
    <n v="117.11"/>
    <n v="44.68"/>
    <n v="20.444812561611538"/>
    <n v="64.66"/>
    <n v="154.76"/>
    <n v="11.614009043447478"/>
    <n v="14.034614895212302"/>
    <n v="154.76"/>
    <n v="1.468659847888798E-2"/>
    <n v="1.4681046793185049E-2"/>
    <n v="3.2023942855328676E-4"/>
    <s v=""/>
    <n v="291.5159734779989"/>
    <s v=""/>
    <s v=""/>
    <s v=""/>
    <s v=""/>
    <s v=""/>
    <n v="-3.4918950673139375E-2"/>
    <m/>
  </r>
  <r>
    <x v="241"/>
    <n v="264"/>
    <n v="0.12"/>
    <n v="0.12"/>
    <n v="116.58"/>
    <n v="44.5"/>
    <n v="21.487747875104294"/>
    <n v="65.08"/>
    <n v="155.6"/>
    <n v="11.411097191952253"/>
    <n v="13.956359611441989"/>
    <n v="155.6"/>
    <n v="5.4277591108813361E-3"/>
    <n v="5.4230000496542363E-3"/>
    <n v="7.4601017525785103E-5"/>
    <s v=""/>
    <n v="293.09825195901152"/>
    <s v=""/>
    <s v=""/>
    <s v=""/>
    <s v=""/>
    <s v=""/>
    <n v="5.1012221821541061E-2"/>
    <m/>
  </r>
  <r>
    <x v="242"/>
    <n v="265"/>
    <n v="0.1"/>
    <n v="0.1"/>
    <n v="117.26"/>
    <n v="44.81"/>
    <n v="21.987839667127332"/>
    <n v="64.67"/>
    <n v="159.16"/>
    <n v="11.610164336288893"/>
    <n v="14.060208002621803"/>
    <n v="159.16"/>
    <n v="2.2879177377892024E-2"/>
    <n v="2.2875211098863257E-2"/>
    <n v="6.8065674570433733E-4"/>
    <s v=""/>
    <n v="299.80409885473182"/>
    <s v=""/>
    <s v=""/>
    <s v=""/>
    <s v=""/>
    <s v=""/>
    <n v="2.3273346044907873E-2"/>
    <m/>
  </r>
  <r>
    <x v="243"/>
    <n v="266"/>
    <n v="0.1"/>
    <n v="0.1"/>
    <n v="117.38"/>
    <n v="44.98"/>
    <n v="21.684683888763477"/>
    <n v="64.260000000000005"/>
    <n v="156.04"/>
    <n v="11.792708209960598"/>
    <n v="14.11416243227435"/>
    <n v="156.04"/>
    <n v="-1.9602915305353186E-2"/>
    <n v="-1.9606881584381952E-2"/>
    <n v="2.6872040272236751E-4"/>
    <n v="2.6872040272236751E-4"/>
    <n v="293.92706449668475"/>
    <s v=""/>
    <s v=""/>
    <s v=""/>
    <s v=""/>
    <s v=""/>
    <n v="-1.3787429004091158E-2"/>
    <m/>
  </r>
  <r>
    <x v="244"/>
    <n v="267"/>
    <n v="0.13"/>
    <n v="0.13"/>
    <n v="117.66"/>
    <n v="45.12"/>
    <n v="20.979902804774103"/>
    <n v="63.85"/>
    <n v="153.28"/>
    <n v="12.157146602080825"/>
    <n v="14.182456812780091"/>
    <n v="153.28"/>
    <n v="-1.7687772366059895E-2"/>
    <n v="-1.7692927759236254E-2"/>
    <n v="2.0963390481336432E-4"/>
    <n v="2.0963390481336432E-4"/>
    <n v="288.72814948764318"/>
    <s v=""/>
    <s v=""/>
    <s v=""/>
    <s v=""/>
    <s v=""/>
    <n v="-3.2501330782810027E-2"/>
    <m/>
  </r>
  <r>
    <x v="245"/>
    <n v="268"/>
    <n v="0.13"/>
    <n v="0.13"/>
    <n v="118.41"/>
    <n v="45.44"/>
    <n v="22.710680742731853"/>
    <n v="63.61"/>
    <n v="149.88"/>
    <n v="12.395493942695687"/>
    <n v="14.250527341376968"/>
    <n v="149.88"/>
    <n v="-2.2181628392484387E-2"/>
    <n v="-2.2186783785660746E-2"/>
    <n v="3.5995939058095091E-4"/>
    <n v="3.5995939058095091E-4"/>
    <n v="282.32368896925857"/>
    <s v=""/>
    <s v=""/>
    <s v=""/>
    <s v=""/>
    <s v=""/>
    <n v="8.2496947391190872E-2"/>
    <m/>
  </r>
  <r>
    <x v="246"/>
    <n v="269"/>
    <n v="0.13"/>
    <n v="0.13"/>
    <n v="118.78"/>
    <n v="45.54"/>
    <n v="21.9693199601342"/>
    <n v="63.72"/>
    <n v="147.28"/>
    <n v="12.395035479221095"/>
    <n v="14.269384761535145"/>
    <n v="147.28"/>
    <n v="-1.7347211102215043E-2"/>
    <n v="-1.7352366495391403E-2"/>
    <n v="1.9988809096998248E-4"/>
    <n v="1.9988809096998248E-4"/>
    <n v="277.42616033755274"/>
    <s v=""/>
    <s v=""/>
    <s v=""/>
    <s v=""/>
    <s v=""/>
    <n v="-3.2643705884285924E-2"/>
    <m/>
  </r>
  <r>
    <x v="247"/>
    <n v="270"/>
    <n v="0.12"/>
    <n v="0.12"/>
    <n v="118.61"/>
    <n v="45.44"/>
    <n v="21.714275741851395"/>
    <n v="64.67"/>
    <n v="146.47999999999999"/>
    <n v="12.022675914237016"/>
    <n v="14.114152528816531"/>
    <n v="146.47999999999999"/>
    <n v="-5.431830526887671E-3"/>
    <n v="-5.4365895881147708E-3"/>
    <n v="4.9390687877994503E-6"/>
    <n v="4.9390687877994503E-6"/>
    <n v="275.91922845087402"/>
    <s v=""/>
    <s v=""/>
    <s v=""/>
    <s v=""/>
    <s v=""/>
    <n v="-1.1609108463330353E-2"/>
    <m/>
  </r>
  <r>
    <x v="248"/>
    <n v="271"/>
    <n v="0.14000000000000001"/>
    <n v="0.14000000000000001"/>
    <n v="118.66"/>
    <n v="45.47"/>
    <n v="22.58541774636916"/>
    <n v="65.45"/>
    <n v="151.19999999999999"/>
    <n v="11.687311668267341"/>
    <n v="13.884575148186807"/>
    <n v="151.19999999999999"/>
    <n v="3.2222829055161162E-2"/>
    <n v="3.221727736945823E-2"/>
    <n v="1.2553887387222332E-3"/>
    <s v=""/>
    <n v="284.81012658227849"/>
    <s v=""/>
    <s v=""/>
    <s v=""/>
    <s v=""/>
    <s v=""/>
    <n v="4.0118400211652146E-2"/>
    <m/>
  </r>
  <r>
    <x v="249"/>
    <n v="272"/>
    <n v="0.12"/>
    <n v="0.12"/>
    <n v="118.83"/>
    <n v="45.47"/>
    <n v="23.891899453301448"/>
    <n v="65.400000000000006"/>
    <n v="153.84"/>
    <n v="11.625557334488333"/>
    <n v="13.84718083865495"/>
    <n v="153.84"/>
    <n v="1.746031746031762E-2"/>
    <n v="1.7455558399090521E-2"/>
    <n v="4.2723841649155232E-4"/>
    <s v=""/>
    <n v="289.78300180831832"/>
    <s v=""/>
    <s v=""/>
    <s v=""/>
    <s v=""/>
    <s v=""/>
    <n v="5.7846249363367068E-2"/>
    <m/>
  </r>
  <r>
    <x v="250"/>
    <n v="273"/>
    <n v="0.11"/>
    <n v="0.11"/>
    <n v="118.91"/>
    <n v="45.49"/>
    <n v="24.02208346718762"/>
    <n v="65.48"/>
    <n v="155.72"/>
    <n v="11.761563818015313"/>
    <n v="13.856763418616424"/>
    <n v="155.72"/>
    <n v="1.2220488819552733E-2"/>
    <n v="1.2216126129705573E-2"/>
    <n v="2.3809459435701304E-4"/>
    <s v=""/>
    <n v="293.32429174201332"/>
    <s v=""/>
    <s v=""/>
    <s v=""/>
    <s v=""/>
    <s v=""/>
    <n v="5.4488766847786739E-3"/>
    <m/>
  </r>
  <r>
    <x v="251"/>
    <n v="274"/>
    <n v="0.12"/>
    <n v="0.12"/>
    <n v="118.72"/>
    <n v="45.51"/>
    <n v="22.592923682602333"/>
    <n v="65.459999999999994"/>
    <n v="153.6"/>
    <n v="11.846470745261994"/>
    <n v="13.807878866507167"/>
    <n v="153.6"/>
    <n v="-1.3614179296172702E-2"/>
    <n v="-1.3618938357399801E-2"/>
    <n v="1.0825882985441641E-4"/>
    <n v="1.0825882985441641E-4"/>
    <n v="289.33092224231467"/>
    <s v=""/>
    <s v=""/>
    <s v=""/>
    <s v=""/>
    <s v=""/>
    <n v="-5.9493581667777261E-2"/>
    <m/>
  </r>
  <r>
    <x v="252"/>
    <n v="275"/>
    <n v="0.12"/>
    <n v="0.12"/>
    <n v="118.75"/>
    <n v="45.48"/>
    <n v="21.83857205056205"/>
    <n v="65.760000000000005"/>
    <n v="151.68"/>
    <n v="12.01846142029893"/>
    <n v="13.722555260189901"/>
    <n v="151.68"/>
    <n v="-1.2499999999999956E-2"/>
    <n v="-1.2504759061227055E-2"/>
    <n v="8.6314710513884152E-5"/>
    <n v="8.6314710513884152E-5"/>
    <n v="285.71428571428572"/>
    <n v="1"/>
    <n v="-0.17744034707158374"/>
    <n v="-0.17754029211371347"/>
    <n v="1.3342863238023859E-2"/>
    <n v="1.3342863238023859E-2"/>
    <n v="-3.3388845225957697E-2"/>
    <m/>
  </r>
  <r>
    <x v="253"/>
    <n v="276"/>
    <n v="0.14000000000000001"/>
    <n v="0.14000000000000001"/>
    <n v="119.98"/>
    <n v="45.94"/>
    <n v="21.818705333295668"/>
    <n v="64.89"/>
    <n v="150.44"/>
    <n v="12.218252960158434"/>
    <n v="13.916431651900483"/>
    <n v="150.44"/>
    <n v="-8.1751054852321481E-3"/>
    <n v="-8.1806571709350795E-3"/>
    <n v="2.466581595644766E-5"/>
    <n v="2.466581595644766E-5"/>
    <n v="283.37854128993371"/>
    <s v=""/>
    <s v=""/>
    <s v=""/>
    <s v=""/>
    <s v=""/>
    <n v="-9.0970770526502406E-4"/>
    <m/>
  </r>
  <r>
    <x v="254"/>
    <n v="277"/>
    <n v="0.14000000000000001"/>
    <n v="0.14000000000000001"/>
    <n v="119.91"/>
    <n v="45.72"/>
    <n v="21.513558261310443"/>
    <n v="64.760000000000005"/>
    <n v="145.96"/>
    <n v="12.298496895102817"/>
    <n v="14.002814863455431"/>
    <n v="145.96"/>
    <n v="-2.9779314012230773E-2"/>
    <n v="-2.9784865697933705E-2"/>
    <n v="7.0600091295617575E-4"/>
    <n v="7.0600091295617575E-4"/>
    <n v="274.93972272453288"/>
    <s v=""/>
    <s v=""/>
    <s v=""/>
    <s v=""/>
    <s v=""/>
    <n v="-1.3985571889985997E-2"/>
    <m/>
  </r>
  <r>
    <x v="255"/>
    <n v="278"/>
    <n v="0.14000000000000001"/>
    <n v="0.14000000000000001"/>
    <n v="120.54"/>
    <n v="45.96"/>
    <n v="21.730875530189273"/>
    <n v="63.79"/>
    <n v="145.32"/>
    <n v="12.526635312512187"/>
    <n v="14.188477571547557"/>
    <n v="145.32"/>
    <n v="-4.3847629487532291E-3"/>
    <n v="-4.3903146344561605E-3"/>
    <n v="1.3832738438421056E-6"/>
    <n v="1.3832738438421056E-6"/>
    <n v="273.73417721518985"/>
    <s v=""/>
    <s v=""/>
    <s v=""/>
    <s v=""/>
    <s v=""/>
    <n v="1.0101409829058905E-2"/>
    <m/>
  </r>
  <r>
    <x v="256"/>
    <n v="279"/>
    <n v="0.14000000000000001"/>
    <n v="0.14000000000000001"/>
    <n v="120.3"/>
    <n v="45.86"/>
    <n v="21.926114430919903"/>
    <n v="63.71"/>
    <n v="143.32"/>
    <n v="12.557604106335045"/>
    <n v="14.197444716521586"/>
    <n v="143.32"/>
    <n v="-1.3762730525736289E-2"/>
    <n v="-1.376828221143922E-2"/>
    <n v="1.1138890447645306E-4"/>
    <n v="1.1138890447645306E-4"/>
    <n v="269.96684749849305"/>
    <s v=""/>
    <s v=""/>
    <s v=""/>
    <s v=""/>
    <s v=""/>
    <n v="8.9844010407861691E-3"/>
    <m/>
  </r>
  <r>
    <x v="257"/>
    <n v="280"/>
    <n v="0.14000000000000001"/>
    <n v="0.14000000000000001"/>
    <n v="120.06"/>
    <n v="45.78"/>
    <n v="20.759347096985334"/>
    <n v="64.06"/>
    <n v="143.72"/>
    <n v="12.506554969083858"/>
    <n v="14.127875521880906"/>
    <n v="143.72"/>
    <n v="2.7909572983533248E-3"/>
    <n v="2.7854056126503934E-3"/>
    <n v="3.599512360079309E-5"/>
    <s v=""/>
    <n v="270.72031344183239"/>
    <s v=""/>
    <s v=""/>
    <s v=""/>
    <s v=""/>
    <s v=""/>
    <n v="-5.3213593206884451E-2"/>
    <m/>
  </r>
  <r>
    <x v="258"/>
    <n v="281"/>
    <n v="0.14000000000000001"/>
    <n v="0.14000000000000001"/>
    <n v="119.91"/>
    <n v="45.76"/>
    <n v="20.012280573870719"/>
    <n v="64.040000000000006"/>
    <n v="144.19999999999999"/>
    <n v="12.515485048295522"/>
    <n v="14.122982695780127"/>
    <n v="144.19999999999999"/>
    <n v="3.3398274422486995E-3"/>
    <n v="3.3342757565457681E-3"/>
    <n v="4.2882377662301057E-5"/>
    <s v=""/>
    <n v="271.62447257383957"/>
    <s v=""/>
    <s v=""/>
    <s v=""/>
    <s v=""/>
    <s v=""/>
    <n v="-3.5986995141244239E-2"/>
    <m/>
  </r>
  <r>
    <x v="259"/>
    <n v="282"/>
    <n v="0.14000000000000001"/>
    <n v="0.14000000000000001"/>
    <n v="120.34"/>
    <n v="45.98"/>
    <n v="20.263979049874603"/>
    <n v="63.63"/>
    <n v="144"/>
    <n v="12.90171239783264"/>
    <n v="14.266438609550338"/>
    <n v="144"/>
    <n v="-1.3869625520109841E-3"/>
    <n v="-1.3925142377139155E-3"/>
    <n v="3.3184953216574148E-6"/>
    <n v="3.3184953216574148E-6"/>
    <n v="271.24773960216993"/>
    <s v=""/>
    <s v=""/>
    <s v=""/>
    <s v=""/>
    <s v=""/>
    <n v="1.2577201037872583E-2"/>
    <m/>
  </r>
  <r>
    <x v="260"/>
    <n v="283"/>
    <n v="0.14000000000000001"/>
    <n v="0.14000000000000001"/>
    <n v="121.42"/>
    <n v="46.4"/>
    <n v="19.304575332522386"/>
    <n v="62.27"/>
    <n v="139.76"/>
    <n v="13.519397100783033"/>
    <n v="14.559404157643328"/>
    <n v="139.76"/>
    <n v="-2.9444444444444495E-2"/>
    <n v="-2.9449996130147427E-2"/>
    <n v="6.8831762787529345E-4"/>
    <n v="6.8831762787529345E-4"/>
    <n v="263.2610006027727"/>
    <s v=""/>
    <s v=""/>
    <s v=""/>
    <s v=""/>
    <s v=""/>
    <n v="-4.7345277795189607E-2"/>
    <m/>
  </r>
  <r>
    <x v="261"/>
    <n v="284"/>
    <n v="0.14000000000000001"/>
    <n v="0.14000000000000001"/>
    <n v="121.22"/>
    <n v="46.34"/>
    <n v="18.816031244663261"/>
    <n v="61.53"/>
    <n v="133.72"/>
    <n v="13.613698959267095"/>
    <n v="14.662060757474865"/>
    <n v="133.72"/>
    <n v="-4.3216943331425228E-2"/>
    <n v="-4.322249501712816E-2"/>
    <n v="1.6006646298177146E-3"/>
    <n v="1.6006646298177146E-3"/>
    <n v="251.88366485834837"/>
    <s v=""/>
    <s v=""/>
    <s v=""/>
    <s v=""/>
    <s v=""/>
    <n v="-2.5307165759615367E-2"/>
    <m/>
  </r>
  <r>
    <x v="262"/>
    <n v="285"/>
    <n v="0.14000000000000001"/>
    <n v="0.14000000000000001"/>
    <n v="122.1"/>
    <n v="46.61"/>
    <n v="19.587547871131839"/>
    <n v="60.34"/>
    <n v="131.96"/>
    <n v="14.241735882737272"/>
    <n v="14.98859855575861"/>
    <n v="131.96"/>
    <n v="-1.3161830690996079E-2"/>
    <n v="-1.3167382376699011E-2"/>
    <n v="9.9066078161267921E-5"/>
    <n v="9.9066078161267921E-5"/>
    <n v="248.56841470765519"/>
    <s v=""/>
    <s v=""/>
    <s v=""/>
    <s v=""/>
    <s v=""/>
    <n v="4.1003153982719004E-2"/>
    <m/>
  </r>
  <r>
    <x v="263"/>
    <n v="286"/>
    <n v="0.16"/>
    <n v="0.16"/>
    <n v="122.31"/>
    <n v="46.81"/>
    <n v="20.719412101362209"/>
    <n v="59.35"/>
    <n v="126.28"/>
    <n v="14.660045352887382"/>
    <n v="15.271839037593402"/>
    <n v="126.28"/>
    <n v="-4.3043346468626953E-2"/>
    <n v="-4.3049690621146719E-2"/>
    <n v="1.5868672685227301E-3"/>
    <n v="1.5868672685227301E-3"/>
    <n v="237.86919831223625"/>
    <s v=""/>
    <s v=""/>
    <s v=""/>
    <s v=""/>
    <s v=""/>
    <n v="5.7784886483851959E-2"/>
    <m/>
  </r>
  <r>
    <x v="264"/>
    <n v="287"/>
    <n v="0.16"/>
    <n v="0.16"/>
    <n v="121.11"/>
    <n v="46.2"/>
    <n v="21.210410183287696"/>
    <n v="60.88"/>
    <n v="122.24"/>
    <n v="13.919244486028685"/>
    <n v="14.887989090280147"/>
    <n v="122.24"/>
    <n v="-3.1992397846056453E-2"/>
    <n v="-3.1998741998576219E-2"/>
    <n v="8.2855054849471802E-4"/>
    <n v="8.2855054849471802E-4"/>
    <n v="230.25919228450869"/>
    <s v=""/>
    <s v=""/>
    <s v=""/>
    <s v=""/>
    <s v=""/>
    <n v="2.3697491006185789E-2"/>
    <m/>
  </r>
  <r>
    <x v="265"/>
    <n v="288"/>
    <n v="0.15"/>
    <n v="0.15"/>
    <n v="120.95"/>
    <n v="46.1"/>
    <n v="20.146330270023302"/>
    <n v="60.4"/>
    <n v="128.72"/>
    <n v="13.990814445910875"/>
    <n v="14.961206861571981"/>
    <n v="128.72"/>
    <n v="5.3010471204188558E-2"/>
    <n v="5.3004523265373749E-2"/>
    <n v="3.1605434971250556E-3"/>
    <s v=""/>
    <n v="242.46534056660636"/>
    <s v=""/>
    <s v=""/>
    <s v=""/>
    <s v=""/>
    <s v=""/>
    <n v="-5.0167814015346604E-2"/>
    <m/>
  </r>
  <r>
    <x v="266"/>
    <n v="289"/>
    <n v="0.15"/>
    <n v="0.15"/>
    <n v="121.22"/>
    <n v="46.11"/>
    <n v="20.255534577318024"/>
    <n v="60.27"/>
    <n v="127.4"/>
    <n v="13.845476852432281"/>
    <n v="14.972127098938419"/>
    <n v="127.4"/>
    <n v="-1.025481665630823E-2"/>
    <n v="-1.026076459512304E-2"/>
    <n v="4.9654241612467693E-5"/>
    <n v="4.9654241612467693E-5"/>
    <n v="239.97890295358647"/>
    <s v=""/>
    <s v=""/>
    <s v=""/>
    <s v=""/>
    <s v=""/>
    <n v="5.4205557950774896E-3"/>
    <m/>
  </r>
  <r>
    <x v="267"/>
    <n v="290"/>
    <n v="0.15"/>
    <n v="0.15"/>
    <n v="121.91"/>
    <n v="46.41"/>
    <n v="20.875670675233852"/>
    <n v="59.45"/>
    <n v="128.91999999999999"/>
    <n v="14.169462964513226"/>
    <n v="15.143925051006784"/>
    <n v="128.91999999999999"/>
    <n v="1.193092621664027E-2"/>
    <n v="1.192497827782546E-2"/>
    <n v="2.291943557992007E-4"/>
    <s v=""/>
    <n v="242.842073538276"/>
    <s v=""/>
    <s v=""/>
    <s v=""/>
    <s v=""/>
    <s v=""/>
    <n v="3.0615637200227246E-2"/>
    <m/>
  </r>
  <r>
    <x v="268"/>
    <n v="291"/>
    <n v="0.16"/>
    <n v="0.16"/>
    <n v="121.98"/>
    <n v="46.38"/>
    <n v="22.116306307688234"/>
    <n v="59.03"/>
    <n v="126.32"/>
    <n v="14.31970517048204"/>
    <n v="15.259122368050804"/>
    <n v="126.32"/>
    <n v="-2.0167545764815387E-2"/>
    <n v="-2.0173889917335153E-2"/>
    <n v="2.8763148888786861E-4"/>
    <n v="2.8763148888786861E-4"/>
    <n v="237.94454490657014"/>
    <s v=""/>
    <s v=""/>
    <s v=""/>
    <s v=""/>
    <s v=""/>
    <n v="5.9429737695863689E-2"/>
    <m/>
  </r>
  <r>
    <x v="269"/>
    <n v="292"/>
    <n v="0.14000000000000001"/>
    <n v="0.14000000000000001"/>
    <n v="122.45"/>
    <n v="46.73"/>
    <n v="22.549038732325371"/>
    <n v="57.68"/>
    <n v="124.76"/>
    <n v="14.807242571387476"/>
    <n v="15.649975287279617"/>
    <n v="124.76"/>
    <n v="-1.2349588347055018E-2"/>
    <n v="-1.235514003275795E-2"/>
    <n v="8.3557003937446994E-5"/>
    <n v="8.3557003937446994E-5"/>
    <n v="235.00602772754667"/>
    <s v=""/>
    <s v=""/>
    <s v=""/>
    <s v=""/>
    <s v=""/>
    <n v="1.956621592307688E-2"/>
    <m/>
  </r>
  <r>
    <x v="270"/>
    <n v="293"/>
    <n v="0.14000000000000001"/>
    <n v="0.14000000000000001"/>
    <n v="122.75"/>
    <n v="46.95"/>
    <n v="22.063991771573679"/>
    <n v="56.86"/>
    <n v="120.96"/>
    <n v="15.063288233149686"/>
    <n v="15.843656761011326"/>
    <n v="120.96"/>
    <n v="-3.045848028214182E-2"/>
    <n v="-3.0464031967844751E-2"/>
    <n v="7.4255399589109861E-4"/>
    <n v="7.4255399589109861E-4"/>
    <n v="227.84810126582272"/>
    <s v=""/>
    <s v=""/>
    <s v=""/>
    <s v=""/>
    <s v=""/>
    <n v="-2.1510760015519017E-2"/>
    <m/>
  </r>
  <r>
    <x v="271"/>
    <n v="294"/>
    <n v="0.14000000000000001"/>
    <n v="0.14000000000000001"/>
    <n v="120.61"/>
    <n v="46.02"/>
    <n v="22.016422851503179"/>
    <n v="58.65"/>
    <n v="118.44"/>
    <n v="13.524620317026821"/>
    <n v="15.231592029016287"/>
    <n v="118.44"/>
    <n v="-2.0833333333333259E-2"/>
    <n v="-2.0838885019036191E-2"/>
    <n v="3.1062994476653761E-4"/>
    <n v="3.1062994476653761E-4"/>
    <n v="223.10126582278477"/>
    <s v=""/>
    <s v=""/>
    <s v=""/>
    <s v=""/>
    <s v=""/>
    <n v="-2.1559525838740069E-3"/>
    <m/>
  </r>
  <r>
    <x v="272"/>
    <n v="295"/>
    <n v="0.15"/>
    <n v="0.15"/>
    <n v="121.52"/>
    <n v="46.44"/>
    <n v="22.018170438978693"/>
    <n v="58.08"/>
    <n v="128.4"/>
    <n v="13.70018131579746"/>
    <n v="15.495846538690454"/>
    <n v="128.4"/>
    <n v="8.409321175278639E-2"/>
    <n v="8.408726381397158E-2"/>
    <n v="7.6215434900471423E-3"/>
    <s v=""/>
    <n v="241.86256781193489"/>
    <n v="1"/>
    <n v="-0.15348101265822789"/>
    <n v="-0.15360592680299467"/>
    <n v="8.3863371951072747E-3"/>
    <n v="8.3863371951072747E-3"/>
    <n v="7.9376540289926873E-5"/>
    <m/>
  </r>
  <r>
    <x v="273"/>
    <n v="296"/>
    <n v="0.15"/>
    <n v="0.15"/>
    <n v="123.46"/>
    <n v="47.1"/>
    <n v="21.618656230444834"/>
    <n v="55.95"/>
    <n v="128.12"/>
    <n v="14.406746125877978"/>
    <n v="16.032296050994546"/>
    <n v="128.12"/>
    <n v="-2.1806853582554409E-3"/>
    <n v="-2.1866332970702507E-3"/>
    <n v="1.0558686818719865E-6"/>
    <n v="1.0558686818719865E-6"/>
    <n v="241.33514165159735"/>
    <s v=""/>
    <s v=""/>
    <s v=""/>
    <s v=""/>
    <s v=""/>
    <n v="-1.8144750475116711E-2"/>
    <m/>
  </r>
  <r>
    <x v="274"/>
    <n v="297"/>
    <n v="0.14000000000000001"/>
    <n v="0.14000000000000001"/>
    <n v="123.23"/>
    <n v="47.02"/>
    <n v="20.99373776978295"/>
    <n v="55.95"/>
    <n v="121.92"/>
    <n v="14.386994140359102"/>
    <n v="16.055591070104068"/>
    <n v="121.92"/>
    <n v="-4.8392132375897567E-2"/>
    <n v="-4.8397684061600499E-2"/>
    <n v="2.0415483157172785E-3"/>
    <n v="2.0415483157172785E-3"/>
    <n v="229.65641952983725"/>
    <s v=""/>
    <s v=""/>
    <s v=""/>
    <s v=""/>
    <s v=""/>
    <n v="-2.8906443305288906E-2"/>
    <m/>
  </r>
  <r>
    <x v="275"/>
    <n v="298"/>
    <n v="0.14000000000000001"/>
    <n v="0.14000000000000001"/>
    <n v="123.5"/>
    <n v="47.27"/>
    <n v="21.665851676164081"/>
    <n v="55.52"/>
    <n v="121.36"/>
    <n v="14.590773390237155"/>
    <n v="16.132312178662701"/>
    <n v="121.36"/>
    <n v="-4.5931758530184386E-3"/>
    <n v="-4.59872753872137E-3"/>
    <n v="1.9169497149353746E-6"/>
    <n v="1.9169497149353746E-6"/>
    <n v="228.60156720916214"/>
    <s v=""/>
    <s v=""/>
    <s v=""/>
    <s v=""/>
    <s v=""/>
    <n v="3.201497102381317E-2"/>
    <m/>
  </r>
  <r>
    <x v="276"/>
    <n v="299"/>
    <n v="0.14000000000000001"/>
    <n v="0.14000000000000001"/>
    <n v="123.85"/>
    <n v="47.49"/>
    <n v="20.732311596401257"/>
    <n v="54.94"/>
    <n v="119.8"/>
    <n v="14.96572779778389"/>
    <n v="16.363911866923711"/>
    <n v="119.8"/>
    <n v="-1.285431773236656E-2"/>
    <n v="-1.2859869418069492E-2"/>
    <n v="9.3039169884103341E-5"/>
    <n v="9.3039169884103341E-5"/>
    <n v="225.66305003013863"/>
    <s v=""/>
    <s v=""/>
    <s v=""/>
    <s v=""/>
    <s v=""/>
    <n v="-4.3088085975861681E-2"/>
    <m/>
  </r>
  <r>
    <x v="277"/>
    <n v="300"/>
    <n v="0.14000000000000001"/>
    <n v="0.14000000000000001"/>
    <n v="124.62"/>
    <n v="47.79"/>
    <n v="20.718441225057187"/>
    <n v="54.03"/>
    <n v="116.84"/>
    <n v="15.263333493275994"/>
    <n v="16.598720813896868"/>
    <n v="116.84"/>
    <n v="-2.4707846410684464E-2"/>
    <n v="-2.4713398096387396E-2"/>
    <n v="4.6221603446817809E-4"/>
    <n v="4.6221603446817809E-4"/>
    <n v="220.08740204942737"/>
    <s v=""/>
    <s v=""/>
    <s v=""/>
    <s v=""/>
    <s v=""/>
    <n v="-6.6902194092411077E-4"/>
    <m/>
  </r>
  <r>
    <x v="278"/>
    <n v="301"/>
    <n v="0.13"/>
    <n v="0.13"/>
    <n v="125.19"/>
    <n v="48"/>
    <n v="20.990073636108221"/>
    <n v="53.44"/>
    <n v="115.08"/>
    <n v="15.436966382284949"/>
    <n v="16.840786427840165"/>
    <n v="115.08"/>
    <n v="-1.5063334474495038E-2"/>
    <n v="-1.5068489867671397E-2"/>
    <n v="1.4052447260422683E-4"/>
    <n v="1.4052447260422683E-4"/>
    <n v="216.77215189873417"/>
    <s v=""/>
    <s v=""/>
    <s v=""/>
    <s v=""/>
    <s v=""/>
    <n v="1.3110658668786071E-2"/>
    <m/>
  </r>
  <r>
    <x v="279"/>
    <n v="302"/>
    <n v="0.11"/>
    <n v="0.11"/>
    <n v="124.91"/>
    <n v="47.88"/>
    <n v="20.646947837416683"/>
    <n v="53.03"/>
    <n v="113.68"/>
    <n v="15.403918374797827"/>
    <n v="16.876211876052366"/>
    <n v="113.68"/>
    <n v="-1.2165450121654375E-2"/>
    <n v="-1.2169812811501535E-2"/>
    <n v="8.020321563923694E-5"/>
    <n v="8.020321563923694E-5"/>
    <n v="214.13502109704643"/>
    <s v=""/>
    <s v=""/>
    <s v=""/>
    <s v=""/>
    <s v=""/>
    <n v="-1.6347050736462147E-2"/>
    <m/>
  </r>
  <r>
    <x v="280"/>
    <n v="303"/>
    <n v="0.11"/>
    <n v="0.11"/>
    <n v="124.95"/>
    <n v="48.02"/>
    <n v="21.371217241950102"/>
    <n v="52.76"/>
    <n v="114.04"/>
    <n v="15.360391812675013"/>
    <n v="17.086223047580766"/>
    <n v="114.04"/>
    <n v="3.1667839549613941E-3"/>
    <n v="3.1624212651142347E-3"/>
    <n v="4.0661145809046765E-5"/>
    <s v=""/>
    <n v="214.81314044605188"/>
    <s v=""/>
    <s v=""/>
    <s v=""/>
    <s v=""/>
    <s v=""/>
    <n v="3.507876371058042E-2"/>
    <m/>
  </r>
  <r>
    <x v="281"/>
    <n v="304"/>
    <n v="0.11"/>
    <n v="0.11"/>
    <n v="125.7"/>
    <n v="48.39"/>
    <n v="23.340259495840527"/>
    <n v="52.01"/>
    <n v="114.04"/>
    <n v="15.578961922522128"/>
    <n v="17.216302674363028"/>
    <n v="114.04"/>
    <n v="0"/>
    <n v="-4.3626898471593734E-6"/>
    <n v="1.030297856655154E-5"/>
    <n v="1.030297856655154E-5"/>
    <n v="214.81314044605188"/>
    <s v=""/>
    <s v=""/>
    <s v=""/>
    <s v=""/>
    <s v=""/>
    <n v="9.2135241132888818E-2"/>
    <m/>
  </r>
  <r>
    <x v="282"/>
    <n v="305"/>
    <n v="0.12"/>
    <n v="0.12"/>
    <n v="126"/>
    <n v="48.47"/>
    <n v="23.429565089355101"/>
    <n v="52.04"/>
    <n v="112.08"/>
    <n v="15.747274513052263"/>
    <n v="17.256561373667736"/>
    <n v="112.08"/>
    <n v="-1.7186951946685403E-2"/>
    <n v="-1.7191711007912502E-2"/>
    <n v="1.9537114924140294E-4"/>
    <n v="1.9537114924140294E-4"/>
    <n v="211.121157323689"/>
    <s v=""/>
    <s v=""/>
    <s v=""/>
    <s v=""/>
    <s v=""/>
    <n v="3.8262468131721513E-3"/>
    <m/>
  </r>
  <r>
    <x v="283"/>
    <n v="306"/>
    <n v="0.11"/>
    <n v="0.11"/>
    <n v="125.61"/>
    <n v="48.29"/>
    <n v="23.879841281380894"/>
    <n v="52.45"/>
    <n v="110.92"/>
    <n v="15.566933755122108"/>
    <n v="17.145412175046875"/>
    <n v="110.92"/>
    <n v="-1.0349750178443973E-2"/>
    <n v="-1.0354112868291132E-2"/>
    <n v="5.097852702506958E-5"/>
    <n v="5.097852702506958E-5"/>
    <n v="208.93610608800486"/>
    <s v=""/>
    <s v=""/>
    <s v=""/>
    <s v=""/>
    <s v=""/>
    <n v="1.9218290664318287E-2"/>
    <m/>
  </r>
  <r>
    <x v="284"/>
    <n v="307"/>
    <n v="0.09"/>
    <n v="0.09"/>
    <n v="126.4"/>
    <n v="48.69"/>
    <n v="23.863742008896931"/>
    <n v="52.41"/>
    <n v="112.44"/>
    <n v="15.350239506286554"/>
    <n v="17.050021287710869"/>
    <n v="112.44"/>
    <n v="1.370357014064183E-2"/>
    <n v="1.3700000311877902E-2"/>
    <n v="2.8608976648602407E-4"/>
    <s v=""/>
    <n v="211.79927667269442"/>
    <s v=""/>
    <s v=""/>
    <s v=""/>
    <s v=""/>
    <s v=""/>
    <n v="-6.7417837054529312E-4"/>
    <m/>
  </r>
  <r>
    <x v="285"/>
    <n v="308"/>
    <n v="0.09"/>
    <n v="0.09"/>
    <n v="126.78"/>
    <n v="48.92"/>
    <n v="23.45710814916383"/>
    <n v="53.32"/>
    <n v="113.84"/>
    <n v="15.217308949123115"/>
    <n v="16.784187478166789"/>
    <n v="113.84"/>
    <n v="1.245108502312342E-2"/>
    <n v="1.2447515194359493E-2"/>
    <n v="2.4528894716706529E-4"/>
    <s v=""/>
    <n v="214.43640747438218"/>
    <s v=""/>
    <s v=""/>
    <s v=""/>
    <s v=""/>
    <s v=""/>
    <n v="-1.7039819638575534E-2"/>
    <m/>
  </r>
  <r>
    <x v="286"/>
    <n v="309"/>
    <n v="0.1"/>
    <n v="0.1"/>
    <n v="127.04"/>
    <n v="48.98"/>
    <n v="23.377732826836436"/>
    <n v="54.14"/>
    <n v="115.16"/>
    <n v="15.093567088043102"/>
    <n v="16.566261808240395"/>
    <n v="115.16"/>
    <n v="1.159522136331681E-2"/>
    <n v="1.1591255084288044E-2"/>
    <n v="2.1920114512898235E-4"/>
    <s v=""/>
    <n v="216.92284508740204"/>
    <s v=""/>
    <s v=""/>
    <s v=""/>
    <s v=""/>
    <s v=""/>
    <n v="-3.383849442252047E-3"/>
    <m/>
  </r>
  <r>
    <x v="287"/>
    <n v="310"/>
    <n v="0.12"/>
    <n v="0.12"/>
    <n v="124.49"/>
    <n v="47.82"/>
    <n v="23.41371210955597"/>
    <n v="57.35"/>
    <n v="116.12"/>
    <n v="13.133048776210094"/>
    <n v="15.64139825906577"/>
    <n v="116.12"/>
    <n v="8.3362278568948067E-3"/>
    <n v="8.3314687956677069E-3"/>
    <n v="1.3330219100468569E-4"/>
    <s v=""/>
    <n v="218.73116335141651"/>
    <s v=""/>
    <s v=""/>
    <s v=""/>
    <s v=""/>
    <s v=""/>
    <n v="1.5390407181927715E-3"/>
    <m/>
  </r>
  <r>
    <x v="288"/>
    <n v="311"/>
    <n v="0.12"/>
    <n v="0.12"/>
    <n v="123.73"/>
    <n v="47.39"/>
    <n v="24.565830981831446"/>
    <n v="58.44"/>
    <n v="130.19999999999999"/>
    <n v="12.470033691470016"/>
    <n v="15.226529696936794"/>
    <n v="130.19999999999999"/>
    <n v="0.12125387530141229"/>
    <n v="0.1212491162401852"/>
    <n v="1.5491114104124138E-2"/>
    <s v=""/>
    <n v="245.25316455696202"/>
    <s v=""/>
    <s v=""/>
    <s v=""/>
    <s v=""/>
    <s v=""/>
    <n v="4.9207014542783756E-2"/>
    <m/>
  </r>
  <r>
    <x v="289"/>
    <n v="312"/>
    <n v="0.12"/>
    <n v="0.12"/>
    <n v="123.64"/>
    <n v="47.41"/>
    <n v="24.296054242218336"/>
    <n v="58.62"/>
    <n v="136.04"/>
    <n v="12.664212195753398"/>
    <n v="15.252318640361439"/>
    <n v="136.04"/>
    <n v="4.4854070660522272E-2"/>
    <n v="4.4849311599295172E-2"/>
    <n v="2.3100999944030811E-3"/>
    <s v=""/>
    <n v="256.25376732971671"/>
    <s v=""/>
    <s v=""/>
    <s v=""/>
    <s v=""/>
    <s v=""/>
    <n v="-1.0981787663223417E-2"/>
    <m/>
  </r>
  <r>
    <x v="290"/>
    <n v="313"/>
    <n v="0.14000000000000001"/>
    <n v="0.14000000000000001"/>
    <n v="124.96"/>
    <n v="48.07"/>
    <n v="24.831648200286995"/>
    <n v="56.97"/>
    <n v="134.72"/>
    <n v="13.554061795213242"/>
    <n v="15.669587622178152"/>
    <n v="134.72"/>
    <n v="-9.703028521023227E-3"/>
    <n v="-9.7085802067261584E-3"/>
    <n v="4.2177130044033511E-5"/>
    <n v="4.2177130044033511E-5"/>
    <n v="253.76732971669682"/>
    <s v=""/>
    <s v=""/>
    <s v=""/>
    <s v=""/>
    <s v=""/>
    <n v="2.2044483138252812E-2"/>
    <m/>
  </r>
  <r>
    <x v="291"/>
    <n v="314"/>
    <n v="0.13"/>
    <n v="0.13"/>
    <n v="125.74"/>
    <n v="48.3"/>
    <n v="24.73770690613895"/>
    <n v="56"/>
    <n v="126.04"/>
    <n v="14.157653353958793"/>
    <n v="15.963090802335993"/>
    <n v="126.04"/>
    <n v="-6.4429928741092546E-2"/>
    <n v="-6.4435084134268905E-2"/>
    <n v="3.747998122627447E-3"/>
    <n v="3.747998122627447E-3"/>
    <n v="237.41711874623272"/>
    <n v="1"/>
    <n v="-1.8380062305295763E-2"/>
    <n v="-1.8488331143578507E-2"/>
    <n v="1.8957880983932907E-3"/>
    <n v="1.8957880983932907E-3"/>
    <n v="-3.7831276196542184E-3"/>
    <m/>
  </r>
  <r>
    <x v="292"/>
    <n v="315"/>
    <n v="0.12"/>
    <n v="0.12"/>
    <n v="123.64"/>
    <n v="47.46"/>
    <n v="25.055526041665715"/>
    <n v="57.97"/>
    <n v="120.72"/>
    <n v="12.895117835964626"/>
    <n v="15.374950018244464"/>
    <n v="120.72"/>
    <n v="-4.2208822596001339E-2"/>
    <n v="-4.2213581657228438E-2"/>
    <n v="1.5209527050864965E-3"/>
    <n v="1.5209527050864965E-3"/>
    <n v="227.39602169981919"/>
    <s v=""/>
    <s v=""/>
    <s v=""/>
    <s v=""/>
    <s v=""/>
    <n v="1.2847558455302825E-2"/>
    <m/>
  </r>
  <r>
    <x v="293"/>
    <n v="316"/>
    <n v="0.12"/>
    <n v="0.12"/>
    <n v="123.91"/>
    <n v="47.6"/>
    <n v="24.90758287350884"/>
    <n v="57.94"/>
    <n v="129.80000000000001"/>
    <n v="12.955002639544702"/>
    <n v="15.396061872472766"/>
    <n v="129.80000000000001"/>
    <n v="7.5215374420145809E-2"/>
    <n v="7.5210615358918709E-2"/>
    <n v="6.1504497829809671E-3"/>
    <s v=""/>
    <n v="244.49969861362268"/>
    <s v=""/>
    <s v=""/>
    <s v=""/>
    <s v=""/>
    <s v=""/>
    <n v="-5.904612336250975E-3"/>
    <m/>
  </r>
  <r>
    <x v="294"/>
    <n v="317"/>
    <n v="0.11"/>
    <n v="0.11"/>
    <n v="126.04"/>
    <n v="48.47"/>
    <n v="23.462959698780583"/>
    <n v="56.19"/>
    <n v="130.12"/>
    <n v="13.646309874224773"/>
    <n v="15.797243991930488"/>
    <n v="130.12"/>
    <n v="2.4653312788904813E-3"/>
    <n v="2.4609685890433219E-3"/>
    <n v="3.2207402389465869E-5"/>
    <s v=""/>
    <n v="245.10247136829415"/>
    <s v=""/>
    <s v=""/>
    <s v=""/>
    <s v=""/>
    <s v=""/>
    <n v="-5.799933225414363E-2"/>
    <m/>
  </r>
  <r>
    <x v="295"/>
    <n v="318"/>
    <n v="0.1"/>
    <n v="0.1"/>
    <n v="125.1"/>
    <n v="48.15"/>
    <n v="23.933432619071418"/>
    <n v="56.94"/>
    <n v="123.52"/>
    <n v="13.370410247024797"/>
    <n v="15.574025937407599"/>
    <n v="123.52"/>
    <n v="-5.072241008300038E-2"/>
    <n v="-5.0726376362029146E-2"/>
    <n v="2.2574080422850078E-3"/>
    <n v="2.2574080422850078E-3"/>
    <n v="232.67028330319468"/>
    <s v=""/>
    <s v=""/>
    <s v=""/>
    <s v=""/>
    <s v=""/>
    <n v="2.0051729463409742E-2"/>
    <m/>
  </r>
  <r>
    <x v="296"/>
    <n v="319"/>
    <n v="0.1"/>
    <n v="0.1"/>
    <n v="124.11"/>
    <n v="47.68"/>
    <n v="25.049133259816777"/>
    <n v="58.22"/>
    <n v="126.64"/>
    <n v="12.865161756127867"/>
    <n v="15.238223387484615"/>
    <n v="126.64"/>
    <n v="2.5259067357513043E-2"/>
    <n v="2.5255101078484277E-2"/>
    <n v="8.1050042103213084E-4"/>
    <s v=""/>
    <n v="238.54731766124172"/>
    <s v=""/>
    <s v=""/>
    <s v=""/>
    <s v=""/>
    <s v=""/>
    <n v="4.6616825028947567E-2"/>
    <m/>
  </r>
  <r>
    <x v="297"/>
    <n v="320"/>
    <n v="0.09"/>
    <n v="0.09"/>
    <n v="125.2"/>
    <n v="48.12"/>
    <n v="24.767990073557044"/>
    <n v="57.97"/>
    <n v="129.96"/>
    <n v="13.142038531021674"/>
    <n v="15.308246107911625"/>
    <n v="129.96"/>
    <n v="2.621604548325962E-2"/>
    <n v="2.6212475654495693E-2"/>
    <n v="8.6592853424602282E-4"/>
    <s v=""/>
    <n v="244.8010849909584"/>
    <s v=""/>
    <s v=""/>
    <s v=""/>
    <s v=""/>
    <s v=""/>
    <n v="-1.1223669232130194E-2"/>
    <m/>
  </r>
  <r>
    <x v="298"/>
    <n v="321"/>
    <n v="0.06"/>
    <n v="0.06"/>
    <n v="125.02"/>
    <n v="48.03"/>
    <n v="24.022827657375451"/>
    <n v="58.4"/>
    <n v="127.24"/>
    <n v="12.859274548375931"/>
    <n v="15.175958893319107"/>
    <n v="127.24"/>
    <n v="-2.0929516774392254E-2"/>
    <n v="-2.0931897015605938E-2"/>
    <n v="3.1391721251409859E-4"/>
    <n v="3.1391721251409859E-4"/>
    <n v="239.67751657625072"/>
    <s v=""/>
    <s v=""/>
    <s v=""/>
    <s v=""/>
    <s v=""/>
    <n v="-3.0085703925452807E-2"/>
    <m/>
  </r>
  <r>
    <x v="299"/>
    <n v="322"/>
    <n v="7.0000000000000007E-2"/>
    <n v="7.0000000000000007E-2"/>
    <n v="122.71"/>
    <n v="47.11"/>
    <n v="24.347737471274414"/>
    <n v="60.05"/>
    <n v="129"/>
    <n v="12.28436318546839"/>
    <n v="14.780840828319736"/>
    <n v="129"/>
    <n v="1.3832128261553001E-2"/>
    <n v="1.3829351451688732E-2"/>
    <n v="2.9048223727943482E-4"/>
    <s v=""/>
    <n v="242.99276672694393"/>
    <s v=""/>
    <s v=""/>
    <s v=""/>
    <s v=""/>
    <s v=""/>
    <n v="1.3525044534014624E-2"/>
    <m/>
  </r>
  <r>
    <x v="300"/>
    <n v="323"/>
    <n v="0.08"/>
    <n v="0.08"/>
    <n v="123.56"/>
    <n v="47.55"/>
    <n v="24.125004836378128"/>
    <n v="58.94"/>
    <n v="135.68"/>
    <n v="12.66398247235399"/>
    <n v="15.013374000742548"/>
    <n v="135.68"/>
    <n v="5.1782945736434272E-2"/>
    <n v="5.1779772397388957E-2"/>
    <n v="3.0243356809580646E-3"/>
    <s v=""/>
    <n v="255.5756479807113"/>
    <s v=""/>
    <s v=""/>
    <s v=""/>
    <s v=""/>
    <s v=""/>
    <n v="-9.1479807994097571E-3"/>
    <m/>
  </r>
  <r>
    <x v="301"/>
    <n v="324"/>
    <n v="0.09"/>
    <n v="0.09"/>
    <n v="122.81"/>
    <n v="47.26"/>
    <n v="25.111171741250722"/>
    <n v="59.63"/>
    <n v="132.04"/>
    <n v="12.508787352127204"/>
    <n v="14.858050423714937"/>
    <n v="132.04"/>
    <n v="-2.6827830188679402E-2"/>
    <n v="-2.683140001744333E-2"/>
    <n v="5.5777270314684533E-4"/>
    <n v="5.5777270314684533E-4"/>
    <n v="248.71910789632307"/>
    <s v=""/>
    <s v=""/>
    <s v=""/>
    <s v=""/>
    <s v=""/>
    <n v="4.0877376463176879E-2"/>
    <m/>
  </r>
  <r>
    <x v="302"/>
    <n v="325"/>
    <n v="0.09"/>
    <n v="0.09"/>
    <n v="121.4"/>
    <n v="46.82"/>
    <n v="24.32775939440678"/>
    <n v="61.09"/>
    <n v="133.32"/>
    <n v="11.807777023647938"/>
    <n v="14.573434221286869"/>
    <n v="133.32"/>
    <n v="9.6940321114813433E-3"/>
    <n v="9.6904622827174158E-3"/>
    <n v="1.6652999909956689E-4"/>
    <s v=""/>
    <n v="251.130198915009"/>
    <s v=""/>
    <s v=""/>
    <s v=""/>
    <s v=""/>
    <s v=""/>
    <n v="-3.1197761495016581E-2"/>
    <m/>
  </r>
  <r>
    <x v="303"/>
    <n v="326"/>
    <n v="7.0000000000000007E-2"/>
    <n v="7.0000000000000007E-2"/>
    <n v="119.16"/>
    <n v="46.04"/>
    <n v="23.088696491234966"/>
    <n v="63.3"/>
    <n v="138.96"/>
    <n v="11.074068320512382"/>
    <n v="14.00059914532641"/>
    <n v="138.96"/>
    <n v="4.2304230423042322E-2"/>
    <n v="4.2301453613178053E-2"/>
    <n v="2.0716736320952962E-3"/>
    <s v=""/>
    <n v="261.75406871609403"/>
    <s v=""/>
    <s v=""/>
    <s v=""/>
    <s v=""/>
    <s v=""/>
    <n v="-5.0932060083457041E-2"/>
    <m/>
  </r>
  <r>
    <x v="304"/>
    <n v="327"/>
    <n v="0.06"/>
    <n v="0.06"/>
    <n v="120.73"/>
    <n v="46.54"/>
    <n v="23.7882547186755"/>
    <n v="61.35"/>
    <n v="150.52000000000001"/>
    <n v="11.408629846555785"/>
    <n v="14.457537357191793"/>
    <n v="150.52000000000001"/>
    <n v="8.318940702360389E-2"/>
    <n v="8.3187026782390205E-2"/>
    <n v="7.4651699170800853E-3"/>
    <s v=""/>
    <n v="283.52923447860155"/>
    <s v=""/>
    <s v=""/>
    <s v=""/>
    <s v=""/>
    <s v=""/>
    <n v="3.029873200966985E-2"/>
    <m/>
  </r>
  <r>
    <x v="305"/>
    <n v="328"/>
    <n v="7.0000000000000007E-2"/>
    <n v="7.0000000000000007E-2"/>
    <n v="121.17"/>
    <n v="46.82"/>
    <n v="22.897840325719049"/>
    <n v="59.5"/>
    <n v="145.91999999999999"/>
    <n v="11.785638100625766"/>
    <n v="14.926344367904791"/>
    <n v="145.91999999999999"/>
    <n v="-3.0560722827531417E-2"/>
    <n v="-3.0563499637395686E-2"/>
    <n v="7.4798484665721074E-4"/>
    <n v="7.4798484665721074E-4"/>
    <n v="274.86437613019882"/>
    <s v=""/>
    <s v=""/>
    <s v=""/>
    <s v=""/>
    <s v=""/>
    <n v="-3.7430841542881718E-2"/>
    <m/>
  </r>
  <r>
    <x v="306"/>
    <n v="329"/>
    <n v="0.09"/>
    <n v="0.09"/>
    <n v="123.05"/>
    <n v="47.51"/>
    <n v="24.151309512657459"/>
    <n v="56.52"/>
    <n v="141.44"/>
    <n v="12.645879840467796"/>
    <n v="15.561038680305131"/>
    <n v="141.44"/>
    <n v="-3.0701754385964897E-2"/>
    <n v="-3.0705324214728824E-2"/>
    <n v="7.5576256999261647E-4"/>
    <n v="7.5576256999261647E-4"/>
    <n v="266.425557564798"/>
    <s v=""/>
    <s v=""/>
    <s v=""/>
    <s v=""/>
    <s v=""/>
    <n v="5.4741808358690511E-2"/>
    <m/>
  </r>
  <r>
    <x v="307"/>
    <n v="330"/>
    <n v="0.09"/>
    <n v="0.09"/>
    <n v="122.62"/>
    <n v="47.29"/>
    <n v="24.971982741271255"/>
    <n v="56.82"/>
    <n v="130.68"/>
    <n v="12.699219706480415"/>
    <n v="15.503146076962116"/>
    <n v="130.68"/>
    <n v="-7.6074660633484115E-2"/>
    <n v="-7.6078230462248042E-2"/>
    <n v="5.3091686829220917E-3"/>
    <n v="5.3091686829220917E-3"/>
    <n v="246.1573236889692"/>
    <s v=""/>
    <s v=""/>
    <s v=""/>
    <s v=""/>
    <s v=""/>
    <n v="3.3980485744828447E-2"/>
    <m/>
  </r>
  <r>
    <x v="308"/>
    <n v="331"/>
    <n v="0.08"/>
    <n v="0.08"/>
    <n v="122.97"/>
    <n v="47.47"/>
    <n v="25.264458900985083"/>
    <n v="56.15"/>
    <n v="130"/>
    <n v="13.246585967278572"/>
    <n v="15.661101552712358"/>
    <n v="130"/>
    <n v="-5.2035506580961899E-3"/>
    <n v="-5.2067239971415047E-3"/>
    <n v="3.9701996720612026E-6"/>
    <n v="3.9701996720612026E-6"/>
    <n v="244.87643158529227"/>
    <s v=""/>
    <s v=""/>
    <s v=""/>
    <s v=""/>
    <s v=""/>
    <n v="1.1712172106800778E-2"/>
    <m/>
  </r>
  <r>
    <x v="309"/>
    <n v="332"/>
    <n v="0.08"/>
    <n v="0.08"/>
    <n v="124.15"/>
    <n v="47.98"/>
    <n v="27.018538457482904"/>
    <n v="55.65"/>
    <n v="125.04"/>
    <n v="13.598418174360759"/>
    <n v="15.837928804991364"/>
    <n v="125.04"/>
    <n v="-3.8153846153846094E-2"/>
    <n v="-3.8157019492891409E-2"/>
    <n v="1.2210014722523162E-3"/>
    <n v="1.2210014722523162E-3"/>
    <n v="235.53345388788421"/>
    <s v=""/>
    <s v=""/>
    <s v=""/>
    <s v=""/>
    <s v=""/>
    <n v="6.9428740325383709E-2"/>
    <m/>
  </r>
  <r>
    <x v="310"/>
    <n v="333"/>
    <n v="0.08"/>
    <n v="0.08"/>
    <n v="124.53"/>
    <n v="48.16"/>
    <n v="27.244207871405102"/>
    <n v="56.19"/>
    <n v="121.64"/>
    <n v="13.694971153004483"/>
    <n v="15.739050441202195"/>
    <n v="121.64"/>
    <n v="-2.7191298784389084E-2"/>
    <n v="-2.7194472123434399E-2"/>
    <n v="5.7505402630554203E-4"/>
    <n v="5.7505402630554203E-4"/>
    <n v="229.12899336949963"/>
    <s v=""/>
    <s v=""/>
    <s v=""/>
    <s v=""/>
    <s v=""/>
    <n v="8.3523916098317101E-3"/>
    <m/>
  </r>
  <r>
    <x v="311"/>
    <n v="334"/>
    <n v="0.09"/>
    <n v="0.09"/>
    <n v="124.23"/>
    <n v="47.96"/>
    <n v="27.672359134019924"/>
    <n v="56.31"/>
    <n v="121.48"/>
    <n v="13.329332501647501"/>
    <n v="15.650195324685864"/>
    <n v="121.48"/>
    <n v="-1.3153567905294095E-3"/>
    <n v="-1.3189266192933369E-3"/>
    <n v="3.5920157276823097E-6"/>
    <n v="3.5920157276823097E-6"/>
    <n v="228.82760699216388"/>
    <s v=""/>
    <s v=""/>
    <s v=""/>
    <s v=""/>
    <s v=""/>
    <n v="1.5715313311208387E-2"/>
    <m/>
  </r>
  <r>
    <x v="312"/>
    <n v="335"/>
    <n v="0.09"/>
    <n v="0.09"/>
    <n v="125.06"/>
    <n v="48.29"/>
    <n v="26.462317322495213"/>
    <n v="55.57"/>
    <n v="123.08"/>
    <n v="13.7572082618214"/>
    <n v="15.902060879367351"/>
    <n v="123.08"/>
    <n v="1.3170892327955208E-2"/>
    <n v="1.3167322499191281E-2"/>
    <n v="2.683538864640276E-4"/>
    <s v=""/>
    <n v="231.84147076552131"/>
    <s v=""/>
    <s v=""/>
    <s v=""/>
    <s v=""/>
    <s v=""/>
    <n v="-4.3727454015191215E-2"/>
    <m/>
  </r>
  <r>
    <x v="313"/>
    <n v="336"/>
    <n v="0.09"/>
    <n v="0.09"/>
    <n v="125.92"/>
    <n v="48.75"/>
    <n v="25.560075981303566"/>
    <n v="54.62"/>
    <n v="119.96"/>
    <n v="13.969340874970074"/>
    <n v="16.109262678935018"/>
    <n v="119.96"/>
    <n v="-2.5349366265843387E-2"/>
    <n v="-2.5352936094607315E-2"/>
    <n v="4.9012416688711457E-4"/>
    <n v="4.9012416688711457E-4"/>
    <n v="225.9644364074743"/>
    <s v=""/>
    <s v=""/>
    <s v=""/>
    <s v=""/>
    <s v=""/>
    <n v="-3.4095326202768582E-2"/>
    <m/>
  </r>
  <r>
    <x v="314"/>
    <n v="337"/>
    <n v="0.05"/>
    <n v="0.05"/>
    <n v="125.75"/>
    <n v="48.71"/>
    <n v="25.371190497785392"/>
    <n v="55.05"/>
    <n v="117.8"/>
    <n v="13.918043914518513"/>
    <n v="16.056055371665565"/>
    <n v="117.8"/>
    <n v="-1.8006002000666821E-2"/>
    <n v="-1.8007985633751944E-2"/>
    <n v="2.1885644822167765E-4"/>
    <n v="2.1885644822167765E-4"/>
    <n v="221.89572031344176"/>
    <n v="1"/>
    <n v="-6.5376071088543819E-2"/>
    <n v="-6.5417728209648418E-2"/>
    <n v="1.148361477434042E-5"/>
    <n v="1.148361477434042E-5"/>
    <n v="-7.3898639290562885E-3"/>
    <m/>
  </r>
  <r>
    <x v="315"/>
    <n v="338"/>
    <n v="0.04"/>
    <n v="0.04"/>
    <n v="126.28"/>
    <n v="48.96"/>
    <n v="25.373192590156606"/>
    <n v="54.66"/>
    <n v="117.48"/>
    <n v="14.092066089740145"/>
    <n v="16.067637266584637"/>
    <n v="117.48"/>
    <n v="-2.7164685908318553E-3"/>
    <n v="-2.7180555763026693E-3"/>
    <n v="2.461473887766899E-7"/>
    <n v="2.461473887766899E-7"/>
    <n v="221.29294755877029"/>
    <s v=""/>
    <s v=""/>
    <s v=""/>
    <s v=""/>
    <s v=""/>
    <n v="7.8912038888647517E-5"/>
    <m/>
  </r>
  <r>
    <x v="316"/>
    <n v="339"/>
    <n v="0.06"/>
    <n v="0.06"/>
    <n v="126.39"/>
    <n v="48.97"/>
    <n v="26.658270209569562"/>
    <n v="54.47"/>
    <n v="116.36"/>
    <n v="14.321718050642469"/>
    <n v="16.206308265015505"/>
    <n v="116.36"/>
    <n v="-9.5335376234253477E-3"/>
    <n v="-9.5359178646390319E-3"/>
    <n v="3.996426839312985E-5"/>
    <n v="3.996426839312985E-5"/>
    <n v="219.18324291742007"/>
    <s v=""/>
    <s v=""/>
    <s v=""/>
    <s v=""/>
    <s v=""/>
    <n v="5.0647060469303923E-2"/>
    <m/>
  </r>
  <r>
    <x v="317"/>
    <n v="340"/>
    <n v="0.05"/>
    <n v="0.05"/>
    <n v="126.37"/>
    <n v="49.09"/>
    <n v="25.371965188368797"/>
    <n v="54.46"/>
    <n v="115.2"/>
    <n v="14.410857566268891"/>
    <n v="16.195172658587101"/>
    <n v="115.2"/>
    <n v="-9.969061533172896E-3"/>
    <n v="-9.9710451662580191E-3"/>
    <n v="4.5655118670792738E-5"/>
    <n v="4.5655118670792738E-5"/>
    <n v="216.99819168173593"/>
    <s v=""/>
    <s v=""/>
    <s v=""/>
    <s v=""/>
    <s v=""/>
    <n v="-4.82516311481836E-2"/>
    <m/>
  </r>
  <r>
    <x v="318"/>
    <n v="341"/>
    <n v="0.04"/>
    <n v="0.04"/>
    <n v="126.77"/>
    <n v="49.2"/>
    <n v="25.617649218954242"/>
    <n v="54.34"/>
    <n v="113.16"/>
    <n v="14.469664255257875"/>
    <n v="16.16356205724426"/>
    <n v="113.16"/>
    <n v="-1.7708333333333437E-2"/>
    <n v="-1.7709920318804251E-2"/>
    <n v="2.1012625525586423E-4"/>
    <n v="2.1012625525586423E-4"/>
    <n v="213.15551537070516"/>
    <s v=""/>
    <s v=""/>
    <s v=""/>
    <s v=""/>
    <s v=""/>
    <n v="9.6832873906856458E-3"/>
    <m/>
  </r>
  <r>
    <x v="319"/>
    <n v="342"/>
    <n v="0.04"/>
    <n v="0.04"/>
    <n v="126.45"/>
    <n v="49.09"/>
    <n v="28.050296112668072"/>
    <n v="54.94"/>
    <n v="112.72"/>
    <n v="14.360340053323617"/>
    <n v="16.020622273167557"/>
    <n v="112.72"/>
    <n v="-3.8882997525627738E-3"/>
    <n v="-3.8898867380335878E-3"/>
    <n v="4.5656877513804024E-7"/>
    <n v="4.5656877513804024E-7"/>
    <n v="212.32670283303185"/>
    <s v=""/>
    <s v=""/>
    <s v=""/>
    <s v=""/>
    <s v=""/>
    <n v="9.4959801850746706E-2"/>
    <m/>
  </r>
  <r>
    <x v="320"/>
    <n v="343"/>
    <n v="0.04"/>
    <n v="0.04"/>
    <n v="126.01"/>
    <n v="48.79"/>
    <n v="29.041716107932857"/>
    <n v="55.76"/>
    <n v="113.52"/>
    <n v="14.152166189597221"/>
    <n v="15.775563272942778"/>
    <n v="113.52"/>
    <n v="7.0972320794888688E-3"/>
    <n v="7.0956450940180549E-3"/>
    <n v="1.0629265857057842E-4"/>
    <s v=""/>
    <n v="213.83363471971055"/>
    <s v=""/>
    <s v=""/>
    <s v=""/>
    <s v=""/>
    <s v=""/>
    <n v="3.534436824775767E-2"/>
    <m/>
  </r>
  <r>
    <x v="321"/>
    <n v="344"/>
    <n v="0.05"/>
    <n v="0.05"/>
    <n v="125.63"/>
    <n v="48.6"/>
    <n v="28.850404735276978"/>
    <n v="55.97"/>
    <n v="115.68"/>
    <n v="14.302008754192817"/>
    <n v="15.712392050295318"/>
    <n v="115.68"/>
    <n v="1.9027484143763207E-2"/>
    <n v="1.9025500510678084E-2"/>
    <n v="4.9460374536276178E-4"/>
    <s v=""/>
    <n v="217.90235081374308"/>
    <s v=""/>
    <s v=""/>
    <s v=""/>
    <s v=""/>
    <s v=""/>
    <n v="-6.5874679011692638E-3"/>
    <m/>
  </r>
  <r>
    <x v="322"/>
    <n v="345"/>
    <n v="0.05"/>
    <n v="0.05"/>
    <n v="124.69"/>
    <n v="48.28"/>
    <n v="28.291760570773008"/>
    <n v="56.54"/>
    <n v="114.6"/>
    <n v="14.112885593856721"/>
    <n v="15.656344167700617"/>
    <n v="114.6"/>
    <n v="-9.3360995850623185E-3"/>
    <n v="-9.3380832181474416E-3"/>
    <n v="3.7502092557274434E-5"/>
    <n v="3.7502092557274434E-5"/>
    <n v="215.86799276672679"/>
    <s v=""/>
    <s v=""/>
    <s v=""/>
    <s v=""/>
    <s v=""/>
    <n v="-1.9363477553605624E-2"/>
    <m/>
  </r>
  <r>
    <x v="323"/>
    <n v="346"/>
    <n v="0.06"/>
    <n v="0.06"/>
    <n v="124.68"/>
    <n v="48.33"/>
    <n v="29.751404045317365"/>
    <n v="55.88"/>
    <n v="115.68"/>
    <n v="14.36379433594735"/>
    <n v="15.751102521089257"/>
    <n v="115.68"/>
    <n v="9.4240837696335511E-3"/>
    <n v="9.4217035284198669E-3"/>
    <n v="1.5966575489456558E-4"/>
    <s v=""/>
    <n v="217.90235081374306"/>
    <s v=""/>
    <s v=""/>
    <s v=""/>
    <s v=""/>
    <s v=""/>
    <n v="5.1592528888154562E-2"/>
    <m/>
  </r>
  <r>
    <x v="324"/>
    <n v="347"/>
    <n v="0.06"/>
    <n v="0.06"/>
    <n v="124.78"/>
    <n v="48.39"/>
    <n v="31.245155589120237"/>
    <n v="55.81"/>
    <n v="113.72"/>
    <n v="14.530454927835308"/>
    <n v="15.75229214507268"/>
    <n v="113.72"/>
    <n v="-1.6943291839557451E-2"/>
    <n v="-1.6945672080771135E-2"/>
    <n v="1.885536548685888E-4"/>
    <n v="1.885536548685888E-4"/>
    <n v="214.21036769138018"/>
    <s v=""/>
    <s v=""/>
    <s v=""/>
    <s v=""/>
    <s v=""/>
    <n v="5.020776638062481E-2"/>
    <m/>
  </r>
  <r>
    <x v="325"/>
    <n v="348"/>
    <n v="0.05"/>
    <n v="0.05"/>
    <n v="125.23"/>
    <n v="48.71"/>
    <n v="31.390408008953738"/>
    <n v="55.65"/>
    <n v="112.76"/>
    <n v="14.954304387803548"/>
    <n v="15.832780051567498"/>
    <n v="112.76"/>
    <n v="-8.4417868448820599E-3"/>
    <n v="-8.4437704779671829E-3"/>
    <n v="2.7348532820783747E-5"/>
    <n v="2.7348532820783747E-5"/>
    <n v="212.40204942736574"/>
    <s v=""/>
    <s v=""/>
    <s v=""/>
    <s v=""/>
    <s v=""/>
    <n v="4.6487980966904196E-3"/>
    <m/>
  </r>
  <r>
    <x v="326"/>
    <n v="349"/>
    <n v="0.05"/>
    <n v="0.05"/>
    <n v="123.83"/>
    <n v="48.1"/>
    <n v="32.915913577452294"/>
    <n v="56.34"/>
    <n v="110.2"/>
    <n v="14.527195901378533"/>
    <n v="15.603102951002885"/>
    <n v="110.2"/>
    <n v="-2.2703086200780431E-2"/>
    <n v="-2.2705069833865554E-2"/>
    <n v="3.7989447438934679E-4"/>
    <n v="3.7989447438934679E-4"/>
    <n v="207.57986738999384"/>
    <s v=""/>
    <s v=""/>
    <s v=""/>
    <s v=""/>
    <s v=""/>
    <n v="4.859782542690818E-2"/>
    <m/>
  </r>
  <r>
    <x v="327"/>
    <n v="350"/>
    <n v="0.05"/>
    <n v="0.05"/>
    <n v="124.54"/>
    <n v="48.35"/>
    <n v="32.230981327381862"/>
    <n v="55.6"/>
    <n v="112.52"/>
    <n v="15.331853595505534"/>
    <n v="15.813119131484322"/>
    <n v="112.52"/>
    <n v="2.1052631578947212E-2"/>
    <n v="2.1050647945862089E-2"/>
    <n v="5.8878226381867506E-4"/>
    <s v=""/>
    <n v="211.94996986136209"/>
    <s v=""/>
    <s v=""/>
    <s v=""/>
    <s v=""/>
    <s v=""/>
    <n v="-2.0808544428176465E-2"/>
    <m/>
  </r>
  <r>
    <x v="328"/>
    <n v="351"/>
    <n v="0.05"/>
    <n v="0.05"/>
    <n v="126.24"/>
    <n v="49.11"/>
    <n v="31.557030761667448"/>
    <n v="54.85"/>
    <n v="107.08"/>
    <n v="16.09728997670727"/>
    <n v="16.116375621827128"/>
    <n v="107.08"/>
    <n v="-4.8346960540348372E-2"/>
    <n v="-4.8348944173433495E-2"/>
    <n v="2.0371462142045847E-3"/>
    <n v="2.0371462142045847E-3"/>
    <n v="201.7028330319468"/>
    <s v=""/>
    <s v=""/>
    <s v=""/>
    <s v=""/>
    <s v=""/>
    <n v="-2.091002315036115E-2"/>
    <m/>
  </r>
  <r>
    <x v="329"/>
    <n v="352"/>
    <n v="0.05"/>
    <n v="0.05"/>
    <n v="126.88"/>
    <n v="49.38"/>
    <n v="31.114283707696327"/>
    <n v="54.2"/>
    <n v="102.6"/>
    <n v="16.322622884404062"/>
    <n v="16.242957806101511"/>
    <n v="102.6"/>
    <n v="-4.1837878221890223E-2"/>
    <n v="-4.1839861854975346E-2"/>
    <n v="1.4919426802111752E-3"/>
    <n v="1.4919426802111752E-3"/>
    <n v="193.26401446654594"/>
    <s v=""/>
    <s v=""/>
    <s v=""/>
    <s v=""/>
    <s v=""/>
    <n v="-1.4030060600914589E-2"/>
    <m/>
  </r>
  <r>
    <x v="330"/>
    <n v="353"/>
    <n v="0.05"/>
    <n v="0.05"/>
    <n v="126.75"/>
    <n v="49.31"/>
    <n v="33.973572344241077"/>
    <n v="53.5"/>
    <n v="99.52"/>
    <n v="16.722515694245988"/>
    <n v="16.4118379169003"/>
    <n v="99.52"/>
    <n v="-3.0019493177387946E-2"/>
    <n v="-3.0021476810473069E-2"/>
    <n v="7.1863073299351251E-4"/>
    <n v="7.1863073299351251E-4"/>
    <n v="187.46232670283285"/>
    <s v=""/>
    <s v=""/>
    <s v=""/>
    <s v=""/>
    <s v=""/>
    <n v="9.1896334924704781E-2"/>
    <m/>
  </r>
  <r>
    <x v="331"/>
    <n v="354"/>
    <n v="0.05"/>
    <n v="0.05"/>
    <n v="127.84"/>
    <n v="49.71"/>
    <n v="33.565036594185237"/>
    <n v="52.55"/>
    <n v="97.24"/>
    <n v="16.900767731408671"/>
    <n v="16.589724525256894"/>
    <n v="97.24"/>
    <n v="-2.2909967845659129E-2"/>
    <n v="-2.2911951478744252E-2"/>
    <n v="3.8800188578929647E-4"/>
    <n v="3.8800188578929647E-4"/>
    <n v="183.16757082579852"/>
    <s v=""/>
    <s v=""/>
    <s v=""/>
    <s v=""/>
    <s v=""/>
    <n v="-1.2025104275650081E-2"/>
    <m/>
  </r>
  <r>
    <x v="332"/>
    <n v="355"/>
    <n v="0.04"/>
    <n v="0.04"/>
    <n v="128.66999999999999"/>
    <n v="49.96"/>
    <n v="34.580953797328874"/>
    <n v="51.94"/>
    <n v="95.12"/>
    <n v="17.218112856122659"/>
    <n v="16.793250631325272"/>
    <n v="95.12"/>
    <n v="-2.1801727684080507E-2"/>
    <n v="-2.1803314669551321E-2"/>
    <n v="3.4555563007686177E-4"/>
    <n v="3.4555563007686177E-4"/>
    <n v="179.17420132609993"/>
    <s v=""/>
    <s v=""/>
    <s v=""/>
    <s v=""/>
    <s v=""/>
    <n v="3.0267126338233516E-2"/>
    <m/>
  </r>
  <r>
    <x v="333"/>
    <n v="356"/>
    <n v="0.04"/>
    <n v="0.04"/>
    <n v="129.09"/>
    <n v="50.14"/>
    <n v="33.43381559478302"/>
    <n v="51.58"/>
    <n v="93.72"/>
    <n v="17.491119193982644"/>
    <n v="16.996828614639607"/>
    <n v="93.72"/>
    <n v="-1.4718250630782248E-2"/>
    <n v="-1.4719837616253062E-2"/>
    <n v="1.323799729312055E-4"/>
    <n v="1.323799729312055E-4"/>
    <n v="176.53707052441214"/>
    <s v=""/>
    <s v=""/>
    <s v=""/>
    <s v=""/>
    <s v=""/>
    <n v="-3.3172543743847385E-2"/>
    <m/>
  </r>
  <r>
    <x v="334"/>
    <n v="357"/>
    <n v="0.03"/>
    <n v="0.03"/>
    <n v="129.4"/>
    <n v="50.23"/>
    <n v="34.392251282623427"/>
    <n v="51.31"/>
    <n v="92.6"/>
    <n v="17.541322058708403"/>
    <n v="17.194164366124589"/>
    <n v="92.6"/>
    <n v="-1.1950490823730342E-2"/>
    <n v="-1.1951681122093549E-2"/>
    <n v="7.6343785936535278E-5"/>
    <n v="7.6343785936535278E-5"/>
    <n v="174.42736588306192"/>
    <n v="1"/>
    <n v="-0.21392190152801405"/>
    <n v="-0.21394689809117273"/>
    <n v="2.3079053852665017E-2"/>
    <n v="2.3079053852665017E-2"/>
    <n v="2.8666655922752651E-2"/>
    <m/>
  </r>
  <r>
    <x v="335"/>
    <n v="358"/>
    <n v="0.03"/>
    <n v="0.03"/>
    <n v="129.19999999999999"/>
    <n v="50.14"/>
    <n v="33.354070635611954"/>
    <n v="51.97"/>
    <n v="92.64"/>
    <n v="17.017076144257722"/>
    <n v="16.820233971323209"/>
    <n v="92.64"/>
    <n v="4.319654427646924E-4"/>
    <n v="4.3077514440148512E-4"/>
    <n v="1.3285756374979492E-5"/>
    <s v=""/>
    <n v="174.50271247739587"/>
    <s v=""/>
    <s v=""/>
    <s v=""/>
    <s v=""/>
    <s v=""/>
    <n v="-3.018646957653533E-2"/>
    <m/>
  </r>
  <r>
    <x v="336"/>
    <n v="359"/>
    <n v="0.02"/>
    <n v="0.02"/>
    <n v="128.72999999999999"/>
    <n v="49.86"/>
    <n v="33.502887646349294"/>
    <n v="52.59"/>
    <n v="95.52"/>
    <n v="16.546569752518895"/>
    <n v="16.626914706546746"/>
    <n v="95.52"/>
    <n v="3.1088082901554293E-2"/>
    <n v="3.1087289329800205E-2"/>
    <n v="1.1765913474861226E-3"/>
    <s v=""/>
    <n v="179.92766726943924"/>
    <s v=""/>
    <s v=""/>
    <s v=""/>
    <s v=""/>
    <s v=""/>
    <n v="4.4617345919527405E-3"/>
    <m/>
  </r>
  <r>
    <x v="337"/>
    <n v="360"/>
    <n v="0.01"/>
    <n v="0.01"/>
    <n v="127.88"/>
    <n v="49.5"/>
    <n v="32.855049503386674"/>
    <n v="52.78"/>
    <n v="97.48"/>
    <n v="16.342383519404724"/>
    <n v="16.552626172689713"/>
    <n v="97.48"/>
    <n v="2.0519262981574693E-2"/>
    <n v="2.051886617593901E-2"/>
    <n v="5.632578608496992E-4"/>
    <s v=""/>
    <n v="183.61965039180214"/>
    <s v=""/>
    <s v=""/>
    <s v=""/>
    <s v=""/>
    <s v=""/>
    <n v="-1.933678522881634E-2"/>
    <m/>
  </r>
  <r>
    <x v="338"/>
    <n v="361"/>
    <n v="0"/>
    <n v="0"/>
    <n v="126.72"/>
    <n v="49.25"/>
    <n v="32.224321905973412"/>
    <n v="53.51"/>
    <n v="98.6"/>
    <n v="16.081933404946454"/>
    <n v="16.436918657379792"/>
    <n v="98.6"/>
    <n v="1.1489536315141491E-2"/>
    <n v="1.1489536315141491E-2"/>
    <n v="2.1619950894115141E-4"/>
    <s v=""/>
    <n v="185.72935503315233"/>
    <s v=""/>
    <s v=""/>
    <s v=""/>
    <s v=""/>
    <s v=""/>
    <n v="-1.9197280386025521E-2"/>
    <m/>
  </r>
  <r>
    <x v="339"/>
    <n v="362"/>
    <n v="0"/>
    <n v="0"/>
    <n v="127.28"/>
    <n v="49.45"/>
    <n v="31.163063902417136"/>
    <n v="52.88"/>
    <n v="101.4"/>
    <n v="16.256613310952687"/>
    <n v="16.548959135535767"/>
    <n v="101.4"/>
    <n v="2.8397565922920975E-2"/>
    <n v="2.8397565922920975E-2"/>
    <n v="9.9930298652504881E-4"/>
    <s v=""/>
    <n v="191.00361663652788"/>
    <s v=""/>
    <s v=""/>
    <s v=""/>
    <s v=""/>
    <s v=""/>
    <n v="-3.293344718479712E-2"/>
    <m/>
  </r>
  <r>
    <x v="340"/>
    <n v="363"/>
    <n v="0.03"/>
    <n v="0.03"/>
    <n v="127.77"/>
    <n v="49.71"/>
    <n v="30.979093541592967"/>
    <n v="52.06"/>
    <n v="99.36"/>
    <n v="16.855570942937259"/>
    <n v="16.857289123117923"/>
    <n v="99.36"/>
    <n v="-2.0118343195266286E-2"/>
    <n v="-2.0119533493629493E-2"/>
    <n v="2.8579070602274554E-4"/>
    <n v="2.8579070602274554E-4"/>
    <n v="187.16094032549714"/>
    <s v=""/>
    <s v=""/>
    <s v=""/>
    <s v=""/>
    <s v=""/>
    <n v="-5.9034747481906862E-3"/>
    <m/>
  </r>
  <r>
    <x v="341"/>
    <n v="364"/>
    <n v="0.02"/>
    <n v="0.02"/>
    <n v="128.86000000000001"/>
    <n v="50.26"/>
    <n v="31.754844302387955"/>
    <n v="51.31"/>
    <n v="95.96"/>
    <n v="17.496570675324559"/>
    <n v="17.174860683427557"/>
    <n v="95.96"/>
    <n v="-3.4219001610305999E-2"/>
    <n v="-3.4219795182060087E-2"/>
    <n v="9.61347676294947E-4"/>
    <n v="9.61347676294947E-4"/>
    <n v="180.75647980711256"/>
    <s v=""/>
    <s v=""/>
    <s v=""/>
    <s v=""/>
    <s v=""/>
    <n v="2.5041105859132308E-2"/>
    <m/>
  </r>
  <r>
    <x v="342"/>
    <n v="365"/>
    <n v="0.02"/>
    <n v="0.02"/>
    <n v="127.51"/>
    <n v="49.73"/>
    <n v="33.485932630964548"/>
    <n v="51.77"/>
    <n v="92.64"/>
    <n v="17.025330762486956"/>
    <n v="16.949736057448099"/>
    <n v="92.64"/>
    <n v="-3.4597749062109107E-2"/>
    <n v="-3.4598542633863194E-2"/>
    <n v="9.8497771534552863E-4"/>
    <n v="9.8497771534552863E-4"/>
    <n v="174.50271247739587"/>
    <s v=""/>
    <s v=""/>
    <s v=""/>
    <s v=""/>
    <s v=""/>
    <n v="5.4514149466209631E-2"/>
    <m/>
  </r>
  <r>
    <x v="343"/>
    <n v="366"/>
    <n v="0.02"/>
    <n v="0.02"/>
    <n v="128.12"/>
    <n v="50.06"/>
    <n v="32.60958707376021"/>
    <n v="51.48"/>
    <n v="94.24"/>
    <n v="17.353554567786546"/>
    <n v="17.065600760146022"/>
    <n v="94.24"/>
    <n v="1.7271157167530138E-2"/>
    <n v="1.727036359577605E-2"/>
    <n v="4.1961685436626002E-4"/>
    <s v=""/>
    <n v="177.5165762507533"/>
    <s v=""/>
    <s v=""/>
    <s v=""/>
    <s v=""/>
    <s v=""/>
    <n v="-2.6170558450983084E-2"/>
    <m/>
  </r>
  <r>
    <x v="344"/>
    <n v="367"/>
    <n v="0.02"/>
    <n v="0.02"/>
    <n v="127.13"/>
    <n v="49.64"/>
    <n v="31.632625939347783"/>
    <n v="52.25"/>
    <n v="93.32"/>
    <n v="17.002704928424034"/>
    <n v="16.883697722566907"/>
    <n v="93.32"/>
    <n v="-9.762308998302216E-3"/>
    <n v="-9.7631025700563034E-3"/>
    <n v="4.2888281954381893E-5"/>
    <n v="4.2888281954381893E-5"/>
    <n v="175.78360458107278"/>
    <s v=""/>
    <s v=""/>
    <s v=""/>
    <s v=""/>
    <s v=""/>
    <n v="-2.9959322459454141E-2"/>
    <m/>
  </r>
  <r>
    <x v="345"/>
    <n v="368"/>
    <n v="0.04"/>
    <n v="0.04"/>
    <n v="126.32"/>
    <n v="49.35"/>
    <n v="32.381138434548561"/>
    <n v="52.09"/>
    <n v="94.52"/>
    <n v="16.607370016847028"/>
    <n v="16.779033520624935"/>
    <n v="94.52"/>
    <n v="1.2858979854264874E-2"/>
    <n v="1.285739286879406E-2"/>
    <n v="2.5829571184676975E-4"/>
    <s v=""/>
    <n v="178.04400241109084"/>
    <s v=""/>
    <s v=""/>
    <s v=""/>
    <s v=""/>
    <s v=""/>
    <n v="2.3662673362495137E-2"/>
    <m/>
  </r>
  <r>
    <x v="346"/>
    <n v="369"/>
    <n v="0.04"/>
    <n v="0.04"/>
    <n v="126.3"/>
    <n v="49.27"/>
    <n v="33.916832750401561"/>
    <n v="51.75"/>
    <n v="96.68"/>
    <n v="16.909715662897646"/>
    <n v="16.868069466082499"/>
    <n v="96.68"/>
    <n v="2.2852306390181987E-2"/>
    <n v="2.2850719404711173E-2"/>
    <n v="6.7937939838039554E-4"/>
    <s v=""/>
    <n v="182.11271850512338"/>
    <s v=""/>
    <s v=""/>
    <s v=""/>
    <s v=""/>
    <s v=""/>
    <n v="4.742558137531433E-2"/>
    <m/>
  </r>
  <r>
    <x v="347"/>
    <n v="370"/>
    <n v="0.04"/>
    <n v="0.04"/>
    <n v="127.43"/>
    <n v="49.78"/>
    <n v="32.516260656895803"/>
    <n v="51.54"/>
    <n v="94.76"/>
    <n v="17.49984395546025"/>
    <n v="17.066749966733603"/>
    <n v="94.76"/>
    <n v="-1.9859329747621057E-2"/>
    <n v="-1.9860916733091871E-2"/>
    <n v="2.7711357728052693E-4"/>
    <n v="2.7711357728052693E-4"/>
    <n v="178.49608197709443"/>
    <s v=""/>
    <s v=""/>
    <s v=""/>
    <s v=""/>
    <s v=""/>
    <n v="-4.129430668873927E-2"/>
    <m/>
  </r>
  <r>
    <x v="348"/>
    <n v="371"/>
    <n v="0.04"/>
    <n v="0.04"/>
    <n v="127.74"/>
    <n v="49.9"/>
    <n v="32.486235849242632"/>
    <n v="51.5"/>
    <n v="92.2"/>
    <n v="17.874255099068208"/>
    <n v="17.013111104072301"/>
    <n v="92.2"/>
    <n v="-2.701561840439004E-2"/>
    <n v="-2.7017205389860854E-2"/>
    <n v="5.665836365293975E-4"/>
    <n v="5.665836365293975E-4"/>
    <n v="173.67389993972253"/>
    <s v=""/>
    <s v=""/>
    <s v=""/>
    <s v=""/>
    <s v=""/>
    <n v="-9.2337824358054352E-4"/>
    <m/>
  </r>
  <r>
    <x v="349"/>
    <n v="372"/>
    <n v="0.05"/>
    <n v="0.05"/>
    <n v="126.72"/>
    <n v="49.56"/>
    <n v="32.890722828228945"/>
    <n v="52.38"/>
    <n v="90.16"/>
    <n v="17.471205008873508"/>
    <n v="16.532863390818569"/>
    <n v="90.16"/>
    <n v="-2.2125813449023979E-2"/>
    <n v="-2.2127797082109102E-2"/>
    <n v="3.5772460824654321E-4"/>
    <n v="3.5772460824654321E-4"/>
    <n v="169.83122362869176"/>
    <s v=""/>
    <s v=""/>
    <s v=""/>
    <s v=""/>
    <s v=""/>
    <n v="1.2451026362777019E-2"/>
    <m/>
  </r>
  <r>
    <x v="350"/>
    <n v="373"/>
    <n v="0.05"/>
    <n v="0.05"/>
    <n v="125.25"/>
    <n v="48.9"/>
    <n v="33.815305723639128"/>
    <n v="53.21"/>
    <n v="91.04"/>
    <n v="17.02121912886815"/>
    <n v="16.369900774382373"/>
    <n v="91.04"/>
    <n v="9.7604259094943302E-3"/>
    <n v="9.7584422764092071E-3"/>
    <n v="1.6828913646968699E-4"/>
    <s v=""/>
    <n v="171.48884870403836"/>
    <s v=""/>
    <s v=""/>
    <s v=""/>
    <s v=""/>
    <s v=""/>
    <n v="2.8110750263495222E-2"/>
    <m/>
  </r>
  <r>
    <x v="351"/>
    <n v="374"/>
    <n v="0.05"/>
    <n v="0.05"/>
    <n v="125.15"/>
    <n v="48.82"/>
    <n v="32.678432476547812"/>
    <n v="52.96"/>
    <n v="94.04"/>
    <n v="17.227666421905212"/>
    <n v="16.455595698669029"/>
    <n v="94.04"/>
    <n v="3.2952548330404285E-2"/>
    <n v="3.2950564697319162E-2"/>
    <n v="1.307889338163616E-3"/>
    <s v=""/>
    <n v="177.13984327908358"/>
    <s v=""/>
    <s v=""/>
    <s v=""/>
    <s v=""/>
    <s v=""/>
    <n v="-3.3620078918776886E-2"/>
    <m/>
  </r>
  <r>
    <x v="352"/>
    <n v="375"/>
    <n v="0.05"/>
    <n v="0.05"/>
    <n v="125.56"/>
    <n v="48.99"/>
    <n v="31.650573227061667"/>
    <n v="52.47"/>
    <n v="93.88"/>
    <n v="17.525417972265551"/>
    <n v="16.599385224314027"/>
    <n v="93.88"/>
    <n v="-1.7014036580179637E-3"/>
    <n v="-1.7033872911030867E-3"/>
    <n v="2.2825188031151853E-6"/>
    <n v="2.2825188031151853E-6"/>
    <n v="176.8384569017478"/>
    <s v=""/>
    <s v=""/>
    <s v=""/>
    <s v=""/>
    <s v=""/>
    <n v="-3.145375012169889E-2"/>
    <m/>
  </r>
  <r>
    <x v="353"/>
    <n v="376"/>
    <n v="0.04"/>
    <n v="0.04"/>
    <n v="126.14"/>
    <n v="49.26"/>
    <n v="32.723928322457894"/>
    <n v="51.76"/>
    <n v="91.2"/>
    <n v="18.014198930121637"/>
    <n v="16.927798937738611"/>
    <n v="91.2"/>
    <n v="-2.8547081380485673E-2"/>
    <n v="-2.8548668365956487E-2"/>
    <n v="6.4183589505901345E-4"/>
    <n v="6.4183589505901345E-4"/>
    <n v="171.79023508137411"/>
    <s v=""/>
    <s v=""/>
    <s v=""/>
    <s v=""/>
    <s v=""/>
    <n v="3.3912658949206559E-2"/>
    <m/>
  </r>
  <r>
    <x v="354"/>
    <n v="377"/>
    <n v="0.04"/>
    <n v="0.04"/>
    <n v="126.63"/>
    <n v="49.5"/>
    <n v="32.778831230684453"/>
    <n v="50.78"/>
    <n v="89.16"/>
    <n v="18.344309599106786"/>
    <n v="17.230251779140684"/>
    <n v="89.16"/>
    <n v="-2.2368421052631593E-2"/>
    <n v="-2.2370008038102407E-2"/>
    <n v="3.6694544106448434E-4"/>
    <n v="3.6694544106448434E-4"/>
    <n v="167.94755877034336"/>
    <s v=""/>
    <s v=""/>
    <s v=""/>
    <s v=""/>
    <s v=""/>
    <n v="1.677760313051253E-3"/>
    <m/>
  </r>
  <r>
    <x v="355"/>
    <n v="378"/>
    <n v="0.04"/>
    <n v="0.04"/>
    <n v="127.94"/>
    <n v="49.92"/>
    <n v="32.058015212077898"/>
    <n v="49.81"/>
    <n v="87.76"/>
    <n v="18.885773396709148"/>
    <n v="17.545384629839397"/>
    <n v="87.76"/>
    <n v="-1.5702108568864892E-2"/>
    <n v="-1.5703695554335706E-2"/>
    <n v="1.559877987752816E-4"/>
    <n v="1.559877987752816E-4"/>
    <n v="165.3104279686556"/>
    <n v="1"/>
    <n v="-5.2267818574514346E-2"/>
    <n v="-5.2301145798297921E-2"/>
    <n v="9.4630757262725284E-5"/>
    <n v="9.4630757262725284E-5"/>
    <n v="-2.1990290426578681E-2"/>
    <m/>
  </r>
  <r>
    <x v="356"/>
    <n v="379"/>
    <n v="0.04"/>
    <n v="0.04"/>
    <n v="125.07"/>
    <n v="48.75"/>
    <n v="32.420555684676209"/>
    <n v="51.17"/>
    <n v="85.16"/>
    <n v="17.571905637201148"/>
    <n v="17.049095650275245"/>
    <n v="85.16"/>
    <n v="-2.9626253418413961E-2"/>
    <n v="-2.9627840403884775E-2"/>
    <n v="6.9768103294414645E-4"/>
    <n v="6.9768103294414645E-4"/>
    <n v="160.41289933694975"/>
    <s v=""/>
    <s v=""/>
    <s v=""/>
    <s v=""/>
    <s v=""/>
    <n v="1.1308887034956791E-2"/>
    <m/>
  </r>
  <r>
    <x v="357"/>
    <n v="380"/>
    <n v="0.03"/>
    <n v="0.03"/>
    <n v="124.94"/>
    <n v="48.7"/>
    <n v="35.067416083582039"/>
    <n v="50.81"/>
    <n v="90.52"/>
    <n v="17.737014458000683"/>
    <n v="17.117651848238545"/>
    <n v="90.52"/>
    <n v="6.2940347581023959E-2"/>
    <n v="6.2939157282660751E-2"/>
    <n v="4.3762650930113528E-3"/>
    <s v=""/>
    <n v="170.50934297769717"/>
    <s v=""/>
    <s v=""/>
    <s v=""/>
    <s v=""/>
    <s v=""/>
    <n v="8.1641426033819922E-2"/>
    <m/>
  </r>
  <r>
    <x v="358"/>
    <n v="381"/>
    <n v="0.03"/>
    <n v="0.03"/>
    <n v="123.7"/>
    <n v="48.09"/>
    <n v="37.998048780926595"/>
    <n v="51.06"/>
    <n v="89.4"/>
    <n v="17.620905517953837"/>
    <n v="17.002418303203829"/>
    <n v="89.4"/>
    <n v="-1.2372956252761691E-2"/>
    <n v="-1.2374146551124898E-2"/>
    <n v="8.3904840530325857E-5"/>
    <n v="8.3904840530325857E-5"/>
    <n v="168.39963833634698"/>
    <s v=""/>
    <s v=""/>
    <s v=""/>
    <s v=""/>
    <s v=""/>
    <n v="8.3571389758500828E-2"/>
    <m/>
  </r>
  <r>
    <x v="359"/>
    <n v="382"/>
    <n v="0.04"/>
    <n v="0.04"/>
    <n v="122.39"/>
    <n v="47.47"/>
    <n v="40.60501027779398"/>
    <n v="51.52"/>
    <n v="89.48"/>
    <n v="17.414149200443198"/>
    <n v="16.841987015692812"/>
    <n v="89.48"/>
    <n v="8.9485458612981184E-4"/>
    <n v="8.9326760065899791E-4"/>
    <n v="1.687119156878212E-5"/>
    <s v=""/>
    <n v="168.55033152501485"/>
    <s v=""/>
    <s v=""/>
    <s v=""/>
    <s v=""/>
    <s v=""/>
    <n v="6.8607772780584664E-2"/>
    <m/>
  </r>
  <r>
    <x v="360"/>
    <n v="383"/>
    <n v="0.04"/>
    <n v="0.04"/>
    <n v="122.31"/>
    <n v="47.59"/>
    <n v="39.015784024362802"/>
    <n v="51.43"/>
    <n v="91"/>
    <n v="17.629637170255567"/>
    <n v="16.968195904465592"/>
    <n v="91"/>
    <n v="1.6987036209208606E-2"/>
    <n v="1.6985449223737792E-2"/>
    <n v="4.0802534425288093E-4"/>
    <s v=""/>
    <n v="171.41350210970441"/>
    <s v=""/>
    <s v=""/>
    <s v=""/>
    <s v=""/>
    <s v=""/>
    <n v="-3.9138673837506618E-2"/>
    <m/>
  </r>
  <r>
    <x v="361"/>
    <n v="384"/>
    <n v="0.04"/>
    <n v="0.04"/>
    <n v="121.8"/>
    <n v="47.24"/>
    <n v="38.28421327145665"/>
    <n v="51.41"/>
    <n v="89.92"/>
    <n v="17.393502073839148"/>
    <n v="16.87373114140167"/>
    <n v="89.92"/>
    <n v="-1.1868131868131848E-2"/>
    <n v="-1.1869718853602662E-2"/>
    <n v="7.4918214236716153E-5"/>
    <n v="7.4918214236716153E-5"/>
    <n v="169.37914406268814"/>
    <s v=""/>
    <s v=""/>
    <s v=""/>
    <s v=""/>
    <s v=""/>
    <n v="-1.8750635702958988E-2"/>
    <m/>
  </r>
  <r>
    <x v="362"/>
    <n v="385"/>
    <n v="0.04"/>
    <n v="0.04"/>
    <n v="122.73"/>
    <n v="47.59"/>
    <n v="37.095148234851798"/>
    <n v="50.65"/>
    <n v="91.32"/>
    <n v="17.928755721927018"/>
    <n v="17.19319753165059"/>
    <n v="91.32"/>
    <n v="1.556939501779353E-2"/>
    <n v="1.5567808032322716E-2"/>
    <n v="3.527633752206438E-4"/>
    <s v=""/>
    <n v="172.0162748643759"/>
    <s v=""/>
    <s v=""/>
    <s v=""/>
    <s v=""/>
    <s v=""/>
    <n v="-3.1058886548711535E-2"/>
    <m/>
  </r>
  <r>
    <x v="363"/>
    <n v="386"/>
    <n v="0.04"/>
    <n v="0.04"/>
    <n v="121.02"/>
    <n v="46.88"/>
    <n v="36.020072671138564"/>
    <n v="51.63"/>
    <n v="88.44"/>
    <n v="17.269479000216442"/>
    <n v="16.843756993110404"/>
    <n v="88.44"/>
    <n v="-3.1537450722733174E-2"/>
    <n v="-3.1539037708203987E-2"/>
    <n v="8.0229711059653518E-4"/>
    <n v="8.0229711059653518E-4"/>
    <n v="166.59132007233251"/>
    <s v=""/>
    <s v=""/>
    <s v=""/>
    <s v=""/>
    <s v=""/>
    <n v="-2.8981568072106417E-2"/>
    <m/>
  </r>
  <r>
    <x v="364"/>
    <n v="387"/>
    <n v="0.05"/>
    <n v="0.05"/>
    <n v="121.12"/>
    <n v="46.85"/>
    <n v="34.396854201220989"/>
    <n v="51.79"/>
    <n v="91.44"/>
    <n v="16.888306600001837"/>
    <n v="16.783165322064058"/>
    <n v="91.44"/>
    <n v="3.3921302578018953E-2"/>
    <n v="3.3919318944933829E-2"/>
    <n v="1.3788973385483484E-3"/>
    <s v=""/>
    <n v="172.2423146473777"/>
    <s v=""/>
    <s v=""/>
    <s v=""/>
    <s v=""/>
    <s v=""/>
    <n v="-4.5064275265002347E-2"/>
    <m/>
  </r>
  <r>
    <x v="365"/>
    <n v="388"/>
    <n v="0.05"/>
    <n v="0.05"/>
    <n v="122.65"/>
    <n v="47.61"/>
    <n v="35.090578406792794"/>
    <n v="50.48"/>
    <n v="92.96"/>
    <n v="17.592794474887349"/>
    <n v="17.269670065214846"/>
    <n v="92.96"/>
    <n v="1.6622922134733153E-2"/>
    <n v="1.662093850164803E-2"/>
    <n v="3.9343224361355395E-4"/>
    <s v=""/>
    <n v="175.10548523206725"/>
    <s v=""/>
    <s v=""/>
    <s v=""/>
    <s v=""/>
    <s v=""/>
    <n v="2.016824566320875E-2"/>
    <m/>
  </r>
  <r>
    <x v="366"/>
    <n v="389"/>
    <n v="0.04"/>
    <n v="0.04"/>
    <n v="120.47"/>
    <n v="46.76"/>
    <n v="36.595467872283479"/>
    <n v="52.41"/>
    <n v="90.08"/>
    <n v="15.979121071943068"/>
    <n v="16.562206111641196"/>
    <n v="90.08"/>
    <n v="-3.0981067125645412E-2"/>
    <n v="-3.0982654111116226E-2"/>
    <n v="7.710877097761768E-4"/>
    <n v="7.710877097761768E-4"/>
    <n v="169.68053044002386"/>
    <s v=""/>
    <s v=""/>
    <s v=""/>
    <s v=""/>
    <s v=""/>
    <n v="4.2885855230000207E-2"/>
    <m/>
  </r>
  <r>
    <x v="367"/>
    <n v="390"/>
    <n v="0.03"/>
    <n v="0.03"/>
    <n v="120.74"/>
    <n v="46.76"/>
    <n v="36.705116740023676"/>
    <n v="54.39"/>
    <n v="97.72"/>
    <n v="15.209651710877603"/>
    <n v="15.983732260054895"/>
    <n v="97.72"/>
    <n v="8.4813499111900503E-2"/>
    <n v="8.4812308813537296E-2"/>
    <n v="7.7486641424937648E-3"/>
    <s v=""/>
    <n v="184.07172995780562"/>
    <s v=""/>
    <s v=""/>
    <s v=""/>
    <s v=""/>
    <s v=""/>
    <n v="2.996241723780419E-3"/>
    <m/>
  </r>
  <r>
    <x v="368"/>
    <n v="391"/>
    <n v="0.01"/>
    <n v="0.01"/>
    <n v="121.1"/>
    <n v="46.96"/>
    <n v="36.723055083489193"/>
    <n v="53.92"/>
    <n v="102.96"/>
    <n v="15.5458761110099"/>
    <n v="16.1264991135576"/>
    <n v="102.96"/>
    <n v="5.3622595169873E-2"/>
    <n v="5.3622198364237317E-2"/>
    <n v="3.2303748157390872E-3"/>
    <s v=""/>
    <n v="193.94213381555122"/>
    <s v=""/>
    <s v=""/>
    <s v=""/>
    <s v=""/>
    <s v=""/>
    <n v="4.8871506369452136E-4"/>
    <m/>
  </r>
  <r>
    <x v="369"/>
    <n v="392"/>
    <n v="0.02"/>
    <n v="0.02"/>
    <n v="121.72"/>
    <n v="47.28"/>
    <n v="33.568994861325258"/>
    <n v="52.8"/>
    <n v="100.96"/>
    <n v="16.257880630896153"/>
    <n v="16.445761561605156"/>
    <n v="100.96"/>
    <n v="-1.9425019425019396E-2"/>
    <n v="-1.9425812996773484E-2"/>
    <n v="2.628167848094714E-4"/>
    <n v="2.628167848094714E-4"/>
    <n v="190.17480409885442"/>
    <s v=""/>
    <s v=""/>
    <s v=""/>
    <s v=""/>
    <s v=""/>
    <n v="-8.5887740412480235E-2"/>
    <m/>
  </r>
  <r>
    <x v="370"/>
    <n v="393"/>
    <n v="0.01"/>
    <n v="0.01"/>
    <n v="123.38"/>
    <n v="48.04"/>
    <n v="34.036430821988567"/>
    <n v="52.01"/>
    <n v="96.48"/>
    <n v="16.635255003454954"/>
    <n v="16.620041527870935"/>
    <n v="96.48"/>
    <n v="-4.4374009508716172E-2"/>
    <n v="-4.4374406314351855E-2"/>
    <n v="1.6941635711099374E-3"/>
    <n v="1.6941635711099374E-3"/>
    <n v="181.73598553345363"/>
    <s v=""/>
    <s v=""/>
    <s v=""/>
    <s v=""/>
    <s v=""/>
    <n v="1.3924633805519209E-2"/>
    <m/>
  </r>
  <r>
    <x v="371"/>
    <n v="394"/>
    <n v="0"/>
    <n v="0"/>
    <n v="122.64"/>
    <n v="47.76"/>
    <n v="33.000422751804187"/>
    <n v="52.49"/>
    <n v="93.28"/>
    <n v="16.352138062163913"/>
    <n v="16.3958265345908"/>
    <n v="93.28"/>
    <n v="-3.3167495854063089E-2"/>
    <n v="-3.3167495854063089E-2"/>
    <n v="8.9720065098171332E-4"/>
    <n v="8.9720065098171332E-4"/>
    <n v="175.70825798673874"/>
    <s v=""/>
    <s v=""/>
    <s v=""/>
    <s v=""/>
    <s v=""/>
    <n v="-3.0438211209710377E-2"/>
    <m/>
  </r>
  <r>
    <x v="372"/>
    <n v="395"/>
    <n v="0.01"/>
    <n v="0.01"/>
    <n v="122.29"/>
    <n v="47.67"/>
    <n v="34.905117997665492"/>
    <n v="52.52"/>
    <n v="94.2"/>
    <n v="16.682771613278419"/>
    <n v="16.435709165453673"/>
    <n v="94.2"/>
    <n v="9.8627787307032921E-3"/>
    <n v="9.8623819250676092E-3"/>
    <n v="1.7099668118791331E-4"/>
    <s v=""/>
    <n v="177.44122965641927"/>
    <s v=""/>
    <s v=""/>
    <s v=""/>
    <s v=""/>
    <s v=""/>
    <n v="5.7717298356645193E-2"/>
    <m/>
  </r>
  <r>
    <x v="373"/>
    <n v="396"/>
    <n v="0.01"/>
    <n v="0.01"/>
    <n v="120.87"/>
    <n v="47.14"/>
    <n v="38.533399567387612"/>
    <n v="53.8"/>
    <n v="94.2"/>
    <n v="15.790479968329388"/>
    <n v="16.124780134901119"/>
    <n v="94.2"/>
    <n v="0"/>
    <n v="-3.9680563568289529E-7"/>
    <n v="1.0328453885882804E-5"/>
    <n v="1.0328453885882804E-5"/>
    <n v="177.44122965641927"/>
    <s v=""/>
    <s v=""/>
    <s v=""/>
    <s v=""/>
    <s v=""/>
    <n v="0.10394697906378048"/>
    <m/>
  </r>
  <r>
    <x v="374"/>
    <n v="397"/>
    <n v="0.03"/>
    <n v="0.03"/>
    <n v="121.94"/>
    <n v="47.46"/>
    <n v="37.387516425585851"/>
    <n v="52.79"/>
    <n v="98.12"/>
    <n v="16.15095519753423"/>
    <n v="16.324170804867045"/>
    <n v="98.12"/>
    <n v="4.1613588110403388E-2"/>
    <n v="4.1612397812040181E-2"/>
    <n v="2.0094227961906038E-3"/>
    <s v=""/>
    <n v="184.82519590114498"/>
    <s v=""/>
    <s v=""/>
    <s v=""/>
    <s v=""/>
    <s v=""/>
    <n v="-2.9737400661933006E-2"/>
    <m/>
  </r>
  <r>
    <x v="375"/>
    <n v="398"/>
    <n v="0.02"/>
    <n v="0.02"/>
    <n v="123.54"/>
    <n v="48.14"/>
    <n v="38.29877839228152"/>
    <n v="52.41"/>
    <n v="96.68"/>
    <n v="16.924327181120287"/>
    <n v="16.516745028652299"/>
    <n v="96.68"/>
    <n v="-1.4675907052588588E-2"/>
    <n v="-1.4676700624342676E-2"/>
    <n v="1.3138919550303928E-4"/>
    <n v="1.3138919550303928E-4"/>
    <n v="182.1127185051233"/>
    <s v=""/>
    <s v=""/>
    <s v=""/>
    <s v=""/>
    <s v=""/>
    <n v="2.4373428722108292E-2"/>
    <m/>
  </r>
  <r>
    <x v="376"/>
    <n v="399"/>
    <n v="0.01"/>
    <n v="0.01"/>
    <n v="124.59"/>
    <n v="48.57"/>
    <n v="38.672398546273442"/>
    <n v="51.56"/>
    <n v="92.76"/>
    <n v="17.730709069525076"/>
    <n v="16.789300018524358"/>
    <n v="92.76"/>
    <n v="-4.054613156805964E-2"/>
    <n v="-4.0546528373695323E-2"/>
    <n v="1.3937036372557638E-3"/>
    <n v="1.3937036372557638E-3"/>
    <n v="174.72875226039756"/>
    <s v=""/>
    <s v=""/>
    <s v=""/>
    <s v=""/>
    <s v=""/>
    <n v="9.7554065606233076E-3"/>
    <m/>
  </r>
  <r>
    <x v="377"/>
    <n v="400"/>
    <n v="0.01"/>
    <n v="0.01"/>
    <n v="125.79"/>
    <n v="49.02"/>
    <n v="37.741887179831117"/>
    <n v="50.37"/>
    <n v="88.12"/>
    <n v="18.399168287026239"/>
    <n v="17.158731007476664"/>
    <n v="88.12"/>
    <n v="-5.0021561017680072E-2"/>
    <n v="-5.0021957823315755E-2"/>
    <n v="2.1909673151784223E-3"/>
    <n v="2.1909673151784223E-3"/>
    <n v="165.98854731766099"/>
    <n v="1"/>
    <n v="4.1020966271647641E-3"/>
    <n v="4.0937636757514273E-3"/>
    <n v="4.3722172244588945E-3"/>
    <s v=""/>
    <n v="-2.4061382314544626E-2"/>
    <m/>
  </r>
  <r>
    <x v="378"/>
    <n v="401"/>
    <n v="0.01"/>
    <n v="0.01"/>
    <n v="127.64"/>
    <n v="49.77"/>
    <n v="39.770807347626018"/>
    <n v="48.11"/>
    <n v="84.56"/>
    <n v="19.185743177875512"/>
    <n v="17.914553918540339"/>
    <n v="84.56"/>
    <n v="-4.0399455288243291E-2"/>
    <n v="-4.0399852093878974E-2"/>
    <n v="1.3827736135831716E-3"/>
    <n v="1.3827736135831716E-3"/>
    <n v="159.28270042194069"/>
    <s v=""/>
    <s v=""/>
    <s v=""/>
    <s v=""/>
    <s v=""/>
    <n v="5.3757782649488974E-2"/>
    <m/>
  </r>
  <r>
    <x v="379"/>
    <n v="402"/>
    <n v="0"/>
    <n v="0"/>
    <n v="127.54"/>
    <n v="49.65"/>
    <n v="41.149788415235307"/>
    <n v="48.43"/>
    <n v="81.16"/>
    <n v="19.093262072140202"/>
    <n v="17.848282169525394"/>
    <n v="81.16"/>
    <n v="-4.0208136234626379E-2"/>
    <n v="-4.0208136234626379E-2"/>
    <n v="1.3685522054692669E-3"/>
    <n v="1.3685522054692669E-3"/>
    <n v="152.87823990355611"/>
    <s v=""/>
    <s v=""/>
    <s v=""/>
    <s v=""/>
    <s v=""/>
    <n v="3.4673197744164094E-2"/>
    <m/>
  </r>
  <r>
    <x v="380"/>
    <n v="403"/>
    <n v="0.02"/>
    <n v="0.02"/>
    <n v="127.69"/>
    <n v="49.68"/>
    <n v="42.950511671873713"/>
    <n v="48.01"/>
    <n v="81.44"/>
    <n v="18.797293490098234"/>
    <n v="17.956634154832049"/>
    <n v="81.44"/>
    <n v="3.4499753573189462E-3"/>
    <n v="3.4491817855648588E-3"/>
    <n v="4.44004969922919E-5"/>
    <s v=""/>
    <n v="153.40566606389368"/>
    <s v=""/>
    <s v=""/>
    <s v=""/>
    <s v=""/>
    <s v=""/>
    <n v="4.3760206941226988E-2"/>
    <m/>
  </r>
  <r>
    <x v="381"/>
    <n v="404"/>
    <n v="0.02"/>
    <n v="0.02"/>
    <n v="129.02000000000001"/>
    <n v="50.28"/>
    <n v="44.935831766329208"/>
    <n v="47.07"/>
    <n v="82.72"/>
    <n v="19.323864414364664"/>
    <n v="18.410505163750383"/>
    <n v="82.72"/>
    <n v="1.5717092337917515E-2"/>
    <n v="1.5716298766163428E-2"/>
    <n v="3.5836332946842124E-4"/>
    <s v=""/>
    <n v="155.81675708257964"/>
    <s v=""/>
    <s v=""/>
    <s v=""/>
    <s v=""/>
    <s v=""/>
    <n v="4.622343290395757E-2"/>
    <m/>
  </r>
  <r>
    <x v="382"/>
    <n v="405"/>
    <n v="0.01"/>
    <n v="0.01"/>
    <n v="128.1"/>
    <n v="49.84"/>
    <n v="43.578936430318336"/>
    <n v="47.19"/>
    <n v="80.44"/>
    <n v="18.896843548368121"/>
    <n v="18.183212982338539"/>
    <n v="80.44"/>
    <n v="-2.756286266924568E-2"/>
    <n v="-2.7563259474881363E-2"/>
    <n v="5.9287728134863006E-4"/>
    <n v="5.9287728134863006E-4"/>
    <n v="151.52200120554528"/>
    <s v=""/>
    <s v=""/>
    <s v=""/>
    <s v=""/>
    <s v=""/>
    <n v="-3.0196288411147316E-2"/>
    <m/>
  </r>
  <r>
    <x v="383"/>
    <n v="406"/>
    <n v="0.03"/>
    <n v="0.03"/>
    <n v="125.79"/>
    <n v="48.78"/>
    <n v="46.724695322761924"/>
    <n v="49.41"/>
    <n v="81.400000000000006"/>
    <n v="17.337878092769749"/>
    <n v="17.530514861029058"/>
    <n v="81.400000000000006"/>
    <n v="1.1934361014420691E-2"/>
    <n v="1.1933170716057484E-2"/>
    <n v="2.2944247628459022E-4"/>
    <s v=""/>
    <n v="153.33031946955975"/>
    <s v=""/>
    <s v=""/>
    <s v=""/>
    <s v=""/>
    <s v=""/>
    <n v="7.2185306712879135E-2"/>
    <m/>
  </r>
  <r>
    <x v="384"/>
    <n v="407"/>
    <n v="0"/>
    <n v="0"/>
    <n v="125.24"/>
    <n v="48.58"/>
    <n v="48.530076819152022"/>
    <n v="50.25"/>
    <n v="88.08"/>
    <n v="16.898775227427723"/>
    <n v="17.120235392596868"/>
    <n v="88.08"/>
    <n v="8.2063882063881932E-2"/>
    <n v="8.2063882063881932E-2"/>
    <n v="7.272349235012022E-3"/>
    <s v=""/>
    <n v="165.91320072332704"/>
    <s v=""/>
    <s v=""/>
    <s v=""/>
    <s v=""/>
    <s v=""/>
    <n v="3.8638700240183378E-2"/>
    <m/>
  </r>
  <r>
    <x v="385"/>
    <n v="408"/>
    <n v="0"/>
    <n v="0"/>
    <n v="125.66"/>
    <n v="48.68"/>
    <n v="46.867357021054488"/>
    <n v="50.12"/>
    <n v="90.28"/>
    <n v="16.810901060582712"/>
    <n v="17.129481060312724"/>
    <n v="90.28"/>
    <n v="2.4977293369663922E-2"/>
    <n v="2.4977293369663922E-2"/>
    <n v="7.9475962221005271E-4"/>
    <s v=""/>
    <n v="170.05726341169353"/>
    <s v=""/>
    <s v=""/>
    <s v=""/>
    <s v=""/>
    <s v=""/>
    <n v="-3.4261635403827644E-2"/>
    <m/>
  </r>
  <r>
    <x v="386"/>
    <n v="409"/>
    <n v="0"/>
    <n v="0"/>
    <n v="124.79"/>
    <n v="48.19"/>
    <n v="43.83098426578286"/>
    <n v="51.28"/>
    <n v="90.28"/>
    <n v="16.28175912894276"/>
    <n v="16.883062103458883"/>
    <n v="90.28"/>
    <n v="0"/>
    <n v="0"/>
    <n v="1.0331004544258724E-5"/>
    <s v=""/>
    <n v="170.05726341169353"/>
    <s v=""/>
    <s v=""/>
    <s v=""/>
    <s v=""/>
    <s v=""/>
    <n v="-6.4786515567916134E-2"/>
    <m/>
  </r>
  <r>
    <x v="387"/>
    <n v="410"/>
    <n v="0"/>
    <n v="0"/>
    <n v="125.52"/>
    <n v="48.46"/>
    <n v="45.529523109512247"/>
    <n v="50.3"/>
    <n v="93.52"/>
    <n v="16.643613115034874"/>
    <n v="17.125074679736272"/>
    <n v="93.52"/>
    <n v="3.5888347363757234E-2"/>
    <n v="3.5888347363757234E-2"/>
    <n v="1.5290082724202995E-3"/>
    <s v=""/>
    <n v="176.16033755274233"/>
    <s v=""/>
    <s v=""/>
    <s v=""/>
    <s v=""/>
    <s v=""/>
    <n v="3.8752012353402039E-2"/>
    <m/>
  </r>
  <r>
    <x v="388"/>
    <n v="411"/>
    <n v="0.03"/>
    <n v="0.03"/>
    <n v="124.49"/>
    <n v="47.88"/>
    <n v="47.553843269279945"/>
    <n v="50.99"/>
    <n v="92.64"/>
    <n v="15.963726653070479"/>
    <n v="16.820706388234424"/>
    <n v="92.64"/>
    <n v="-9.4097519247219319E-3"/>
    <n v="-9.4109422230851392E-3"/>
    <n v="3.8399762814730716E-5"/>
    <n v="3.8399762814730716E-5"/>
    <n v="174.50271247739576"/>
    <s v=""/>
    <s v=""/>
    <s v=""/>
    <s v=""/>
    <s v=""/>
    <n v="4.4461703560975147E-2"/>
    <m/>
  </r>
  <r>
    <x v="389"/>
    <n v="412"/>
    <n v="0.02"/>
    <n v="0.02"/>
    <n v="126.51"/>
    <n v="48.72"/>
    <n v="44.709697072062127"/>
    <n v="49.7"/>
    <n v="94.56"/>
    <n v="16.94130843758257"/>
    <n v="17.290722035270488"/>
    <n v="94.56"/>
    <n v="2.0725388601036343E-2"/>
    <n v="2.0724595029282256E-2"/>
    <n v="5.7306533325757008E-4"/>
    <s v=""/>
    <n v="178.11934900542471"/>
    <s v=""/>
    <s v=""/>
    <s v=""/>
    <s v=""/>
    <s v=""/>
    <n v="-5.980896604113492E-2"/>
    <m/>
  </r>
  <r>
    <x v="390"/>
    <n v="413"/>
    <n v="0.04"/>
    <n v="0.04"/>
    <n v="126.43"/>
    <n v="48.7"/>
    <n v="47.667130673900481"/>
    <n v="49.22"/>
    <n v="90.08"/>
    <n v="17.286358219827772"/>
    <n v="17.442521795367867"/>
    <n v="90.08"/>
    <n v="-4.7377326565143818E-2"/>
    <n v="-4.7378913550614632E-2"/>
    <n v="1.9505229823439598E-3"/>
    <n v="1.9505229823439598E-3"/>
    <n v="169.68053044002389"/>
    <s v=""/>
    <s v=""/>
    <s v=""/>
    <s v=""/>
    <s v=""/>
    <n v="6.6147475727058092E-2"/>
    <m/>
  </r>
  <r>
    <x v="391"/>
    <n v="414"/>
    <n v="0.03"/>
    <n v="0.03"/>
    <n v="128.19"/>
    <n v="49.34"/>
    <n v="46.337424379212635"/>
    <n v="48.02"/>
    <n v="88.16"/>
    <n v="18.179584039392346"/>
    <n v="17.867902646130968"/>
    <n v="88.16"/>
    <n v="-2.1314387211367691E-2"/>
    <n v="-2.1315577509730899E-2"/>
    <n v="3.2766030193004896E-4"/>
    <n v="3.2766030193004896E-4"/>
    <n v="166.06389391199497"/>
    <s v=""/>
    <s v=""/>
    <s v=""/>
    <s v=""/>
    <s v=""/>
    <n v="-2.789566470414612E-2"/>
    <m/>
  </r>
  <r>
    <x v="392"/>
    <n v="415"/>
    <n v="0.04"/>
    <n v="0.04"/>
    <n v="128.27000000000001"/>
    <n v="49.39"/>
    <n v="46.288914846187311"/>
    <n v="47.74"/>
    <n v="83.52"/>
    <n v="18.282710415127802"/>
    <n v="17.918656883845731"/>
    <n v="83.52"/>
    <n v="-5.2631578947368474E-2"/>
    <n v="-5.2633165932839288E-2"/>
    <n v="2.442235379235881E-3"/>
    <n v="2.442235379235881E-3"/>
    <n v="157.32368896925837"/>
    <s v=""/>
    <s v=""/>
    <s v=""/>
    <s v=""/>
    <s v=""/>
    <n v="-1.0468759037691657E-3"/>
    <m/>
  </r>
  <r>
    <x v="393"/>
    <n v="416"/>
    <n v="0.06"/>
    <n v="0.06"/>
    <n v="127.56"/>
    <n v="49.08"/>
    <n v="47.021409376152242"/>
    <n v="48.78"/>
    <n v="82.92"/>
    <n v="17.290329658113951"/>
    <n v="17.646887248543077"/>
    <n v="82.92"/>
    <n v="-7.1839080459769056E-3"/>
    <n v="-7.1862882871905898E-3"/>
    <n v="1.5777580635993856E-5"/>
    <n v="1.5777580635993856E-5"/>
    <n v="156.19349005424934"/>
    <s v=""/>
    <s v=""/>
    <s v=""/>
    <s v=""/>
    <s v=""/>
    <n v="1.58244048796332E-2"/>
    <m/>
  </r>
  <r>
    <x v="394"/>
    <n v="417"/>
    <n v="7.0000000000000007E-2"/>
    <n v="7.0000000000000007E-2"/>
    <n v="127.08"/>
    <n v="48.86"/>
    <n v="45.943676694504987"/>
    <n v="48.94"/>
    <n v="86.08"/>
    <n v="17.004392389587675"/>
    <n v="17.532951218759461"/>
    <n v="86.08"/>
    <n v="3.8109020742884692E-2"/>
    <n v="3.8106243933020423E-2"/>
    <n v="1.707378095708781E-3"/>
    <s v=""/>
    <n v="162.14587100663027"/>
    <s v=""/>
    <s v=""/>
    <s v=""/>
    <s v=""/>
    <s v=""/>
    <n v="-2.2920042081806469E-2"/>
    <m/>
  </r>
  <r>
    <x v="395"/>
    <n v="418"/>
    <n v="0.06"/>
    <n v="0.06"/>
    <n v="124.48"/>
    <n v="47.7"/>
    <n v="46.995840209408932"/>
    <n v="50.1"/>
    <n v="88"/>
    <n v="15.71294149122309"/>
    <n v="17.055113567631018"/>
    <n v="88"/>
    <n v="2.2304832713754719E-2"/>
    <n v="2.2302452472541034E-2"/>
    <n v="6.5109894136148585E-4"/>
    <s v=""/>
    <n v="165.76250753465922"/>
    <s v=""/>
    <s v=""/>
    <s v=""/>
    <s v=""/>
    <s v=""/>
    <n v="2.2901160520959994E-2"/>
    <m/>
  </r>
  <r>
    <x v="396"/>
    <n v="419"/>
    <n v="0.09"/>
    <n v="0.09"/>
    <n v="124.12"/>
    <n v="47.48"/>
    <n v="49.548984317720034"/>
    <n v="50.03"/>
    <n v="93.2"/>
    <n v="15.69757753441519"/>
    <n v="17.128155477807674"/>
    <n v="93.2"/>
    <n v="5.9090909090909083E-2"/>
    <n v="5.9087339262145155E-2"/>
    <n v="3.8814803000664106E-3"/>
    <s v=""/>
    <n v="175.5575647980709"/>
    <s v=""/>
    <s v=""/>
    <s v=""/>
    <s v=""/>
    <s v=""/>
    <n v="5.4327023347907767E-2"/>
    <m/>
  </r>
  <r>
    <x v="397"/>
    <n v="420"/>
    <n v="0.08"/>
    <n v="0.08"/>
    <n v="123.27"/>
    <n v="47.25"/>
    <n v="51.054774336475013"/>
    <n v="48.85"/>
    <n v="95.36"/>
    <n v="15.971619401570445"/>
    <n v="17.572926521913416"/>
    <n v="95.36"/>
    <n v="2.3175965665235942E-2"/>
    <n v="2.3172792326190628E-2"/>
    <n v="6.9627273110350006E-4"/>
    <s v=""/>
    <n v="179.62628089210344"/>
    <n v="1"/>
    <n v="8.2160689968225453E-2"/>
    <n v="8.2094047733516584E-2"/>
    <n v="2.0771447108362994E-2"/>
    <s v=""/>
    <n v="3.0389927048746133E-2"/>
    <m/>
  </r>
  <r>
    <x v="398"/>
    <n v="421"/>
    <n v="0.05"/>
    <n v="0.05"/>
    <n v="122.75"/>
    <n v="46.89"/>
    <n v="49.699367184302041"/>
    <n v="47.82"/>
    <n v="93.64"/>
    <n v="16.305678788657463"/>
    <n v="17.948234120498512"/>
    <n v="93.64"/>
    <n v="-1.8036912751677847E-2"/>
    <n v="-1.803889638476297E-2"/>
    <n v="2.1977197848610259E-4"/>
    <n v="2.1977197848610259E-4"/>
    <n v="176.38637733574419"/>
    <s v=""/>
    <s v=""/>
    <s v=""/>
    <s v=""/>
    <s v=""/>
    <n v="-2.6548097994522537E-2"/>
    <m/>
  </r>
  <r>
    <x v="399"/>
    <n v="422"/>
    <n v="0.01"/>
    <n v="0.01"/>
    <n v="119.61"/>
    <n v="45.47"/>
    <n v="49.84115835221936"/>
    <n v="49.13"/>
    <n v="89.64"/>
    <n v="15.103194210842311"/>
    <n v="17.268132568134391"/>
    <n v="89.64"/>
    <n v="-4.2716787697565151E-2"/>
    <n v="-4.2717184503200833E-2"/>
    <n v="1.5604867321798866E-3"/>
    <n v="1.5604867321798866E-3"/>
    <n v="168.85171790235057"/>
    <s v=""/>
    <s v=""/>
    <s v=""/>
    <s v=""/>
    <s v=""/>
    <n v="2.8529773305060635E-3"/>
    <m/>
  </r>
  <r>
    <x v="400"/>
    <n v="423"/>
    <n v="0.01"/>
    <n v="0.01"/>
    <n v="120.26"/>
    <n v="45.75"/>
    <n v="50.66416351869082"/>
    <n v="48.9"/>
    <n v="95.88"/>
    <n v="15.25743016108208"/>
    <n v="17.399331450626171"/>
    <n v="95.88"/>
    <n v="6.9611780455153927E-2"/>
    <n v="6.9611383649518244E-2"/>
    <n v="5.3035638870967718E-3"/>
    <s v=""/>
    <n v="180.6057866184446"/>
    <s v=""/>
    <s v=""/>
    <s v=""/>
    <s v=""/>
    <s v=""/>
    <n v="1.6512560977323655E-2"/>
    <m/>
  </r>
  <r>
    <x v="401"/>
    <n v="424"/>
    <n v="0.01"/>
    <n v="0.01"/>
    <n v="114.62"/>
    <n v="43.33"/>
    <n v="51.454824923860031"/>
    <n v="53.33"/>
    <n v="96.32"/>
    <n v="11.969951356492636"/>
    <n v="15.910363822424078"/>
    <n v="96.32"/>
    <n v="4.5890696704213862E-3"/>
    <n v="4.5886728647857034E-3"/>
    <n v="6.0884637784240651E-5"/>
    <s v=""/>
    <n v="181.43459915611791"/>
    <s v=""/>
    <s v=""/>
    <s v=""/>
    <s v=""/>
    <s v=""/>
    <n v="1.5605930311619994E-2"/>
    <m/>
  </r>
  <r>
    <x v="402"/>
    <n v="425"/>
    <n v="0.01"/>
    <n v="0.01"/>
    <n v="114.45"/>
    <n v="43.16"/>
    <n v="48.305213060770456"/>
    <n v="53.6"/>
    <n v="115.56"/>
    <n v="11.576917741303923"/>
    <n v="15.72511982865506"/>
    <n v="115.56"/>
    <n v="0.19975083056478415"/>
    <n v="0.19975043375914847"/>
    <n v="4.1194637688670412E-2"/>
    <s v=""/>
    <n v="217.67631103074115"/>
    <s v=""/>
    <s v=""/>
    <s v=""/>
    <s v=""/>
    <s v=""/>
    <n v="-6.1211205513772404E-2"/>
    <m/>
  </r>
  <r>
    <x v="403"/>
    <n v="426"/>
    <n v="0.03"/>
    <n v="0.03"/>
    <n v="107"/>
    <n v="40"/>
    <n v="47.55919302608801"/>
    <n v="58.12"/>
    <n v="121.24"/>
    <n v="9.3431976544654702"/>
    <n v="14.581096682850507"/>
    <n v="121.24"/>
    <n v="4.9151955694011651E-2"/>
    <n v="4.9150765395648444E-2"/>
    <n v="2.7420883448601757E-3"/>
    <s v=""/>
    <n v="228.37552742616003"/>
    <s v=""/>
    <s v=""/>
    <s v=""/>
    <s v=""/>
    <s v=""/>
    <n v="-1.5443882500713038E-2"/>
    <m/>
  </r>
  <r>
    <x v="404"/>
    <n v="427"/>
    <n v="0.01"/>
    <n v="0.01"/>
    <n v="111.98"/>
    <n v="42.02"/>
    <n v="43.641457688015556"/>
    <n v="54.65"/>
    <n v="139.12"/>
    <n v="10.87115404554385"/>
    <n v="15.681118914035082"/>
    <n v="139.12"/>
    <n v="0.14747608050148475"/>
    <n v="0.14747568369584907"/>
    <n v="2.2707437433817177E-2"/>
    <s v=""/>
    <n v="262.05545509342943"/>
    <s v=""/>
    <s v=""/>
    <s v=""/>
    <s v=""/>
    <s v=""/>
    <n v="-8.2375984300730926E-2"/>
    <m/>
  </r>
  <r>
    <x v="405"/>
    <n v="428"/>
    <n v="0.01"/>
    <n v="0.01"/>
    <n v="107.03"/>
    <n v="40.22"/>
    <n v="42.297143282695664"/>
    <n v="57.99"/>
    <n v="125.04"/>
    <n v="9.2662481462795654"/>
    <n v="14.292450377001936"/>
    <n v="125.04"/>
    <n v="-0.10120759056929263"/>
    <n v="-0.10120798737492831"/>
    <n v="9.6027847145643448E-3"/>
    <n v="9.6027847145643448E-3"/>
    <n v="235.53345388788398"/>
    <s v=""/>
    <s v=""/>
    <s v=""/>
    <s v=""/>
    <s v=""/>
    <n v="-3.0803609149129323E-2"/>
    <m/>
  </r>
  <r>
    <x v="406"/>
    <n v="429"/>
    <n v="0"/>
    <n v="0"/>
    <n v="111.83"/>
    <n v="42.28"/>
    <n v="44.938869144658909"/>
    <n v="56.54"/>
    <n v="140.68"/>
    <n v="9.5929090770879917"/>
    <n v="14.669885314234881"/>
    <n v="140.68"/>
    <n v="0.12507997440818941"/>
    <n v="0.12507997440818941"/>
    <n v="1.6459392109811649E-2"/>
    <s v=""/>
    <n v="264.99397227245299"/>
    <s v=""/>
    <s v=""/>
    <s v=""/>
    <s v=""/>
    <s v=""/>
    <n v="6.2456366008150889E-2"/>
    <m/>
  </r>
  <r>
    <x v="407"/>
    <n v="430"/>
    <n v="0"/>
    <n v="0"/>
    <n v="112.59"/>
    <n v="42.52"/>
    <n v="45.361351065965195"/>
    <n v="56.38"/>
    <n v="135.12"/>
    <n v="9.5426643502454809"/>
    <n v="14.786085558945736"/>
    <n v="135.12"/>
    <n v="-3.9522320159226632E-2"/>
    <n v="-3.9522320159226632E-2"/>
    <n v="1.3182804603845012E-3"/>
    <n v="1.3182804603845012E-3"/>
    <n v="254.52079566003587"/>
    <s v=""/>
    <s v=""/>
    <s v=""/>
    <s v=""/>
    <s v=""/>
    <n v="9.4012584060874163E-3"/>
    <m/>
  </r>
  <r>
    <x v="408"/>
    <n v="431"/>
    <n v="0.02"/>
    <n v="0.02"/>
    <n v="114.97"/>
    <n v="43.55"/>
    <n v="43.469937543188458"/>
    <n v="54.47"/>
    <n v="136.52000000000001"/>
    <n v="9.9907201819407199"/>
    <n v="15.330546025030458"/>
    <n v="136.52000000000001"/>
    <n v="1.0361160449970486E-2"/>
    <n v="1.0360366878216398E-2"/>
    <n v="1.8426854033139802E-4"/>
    <s v=""/>
    <n v="257.15792646172366"/>
    <s v=""/>
    <s v=""/>
    <s v=""/>
    <s v=""/>
    <s v=""/>
    <n v="-4.1696587035650878E-2"/>
    <m/>
  </r>
  <r>
    <x v="409"/>
    <n v="432"/>
    <n v="0"/>
    <n v="0"/>
    <n v="113.99"/>
    <n v="43.04"/>
    <n v="43.831599592022094"/>
    <n v="54.72"/>
    <n v="128.72"/>
    <n v="9.8898604874602309"/>
    <n v="15.207976501539315"/>
    <n v="128.72"/>
    <n v="-5.7134485789627987E-2"/>
    <n v="-5.7134485789627987E-2"/>
    <n v="2.9073985129686843E-3"/>
    <n v="2.9073985129686843E-3"/>
    <n v="242.4653405666061"/>
    <s v=""/>
    <s v=""/>
    <s v=""/>
    <s v=""/>
    <s v=""/>
    <n v="8.3198198404199307E-3"/>
    <m/>
  </r>
  <r>
    <x v="410"/>
    <n v="433"/>
    <n v="0.01"/>
    <n v="0.01"/>
    <n v="114.06"/>
    <n v="42.96"/>
    <n v="41.639659396614178"/>
    <n v="54.85"/>
    <n v="131.47999999999999"/>
    <n v="9.4979538432593227"/>
    <n v="15.087350219578273"/>
    <n v="131.47999999999999"/>
    <n v="2.1441889372280754E-2"/>
    <n v="2.1441492566645071E-2"/>
    <n v="6.079025845489752E-4"/>
    <s v=""/>
    <n v="247.66425557564764"/>
    <s v=""/>
    <s v=""/>
    <s v=""/>
    <s v=""/>
    <s v=""/>
    <n v="-5.0008218176159733E-2"/>
    <m/>
  </r>
  <r>
    <x v="411"/>
    <n v="434"/>
    <n v="0.01"/>
    <n v="0.01"/>
    <n v="109.14"/>
    <n v="40.880000000000003"/>
    <n v="43.865856510786649"/>
    <n v="60.48"/>
    <n v="134.12"/>
    <n v="7.6442929613470545"/>
    <n v="13.454379965379989"/>
    <n v="134.12"/>
    <n v="2.007909948281128E-2"/>
    <n v="2.0078702677175597E-2"/>
    <n v="5.4255875642434618E-4"/>
    <s v=""/>
    <n v="252.63713080168748"/>
    <s v=""/>
    <s v=""/>
    <s v=""/>
    <s v=""/>
    <s v=""/>
    <n v="5.34633843415512E-2"/>
    <m/>
  </r>
  <r>
    <x v="412"/>
    <n v="435"/>
    <n v="0"/>
    <n v="0"/>
    <n v="107.36"/>
    <n v="40.200000000000003"/>
    <n v="43.316366709891454"/>
    <n v="62.8"/>
    <n v="161.88"/>
    <n v="7.1965455305495878"/>
    <n v="13.053493606095167"/>
    <n v="161.88"/>
    <n v="0.20697882493289588"/>
    <n v="0.20697882493289588"/>
    <n v="4.4181102688745748E-2"/>
    <s v=""/>
    <n v="304.92766726943904"/>
    <s v=""/>
    <s v=""/>
    <s v=""/>
    <s v=""/>
    <s v=""/>
    <n v="-1.2526594590945062E-2"/>
    <m/>
  </r>
  <r>
    <x v="413"/>
    <n v="436"/>
    <n v="0"/>
    <n v="0"/>
    <n v="107.45"/>
    <n v="40.26"/>
    <n v="44.704510914406185"/>
    <n v="63.19"/>
    <n v="170.2"/>
    <n v="6.9656337840411542"/>
    <n v="12.906331065090962"/>
    <n v="170.2"/>
    <n v="5.139609587348648E-2"/>
    <n v="5.139609587348648E-2"/>
    <n v="2.9822831055058958E-3"/>
    <s v=""/>
    <n v="320.5997588908977"/>
    <s v=""/>
    <s v=""/>
    <s v=""/>
    <s v=""/>
    <s v=""/>
    <n v="3.2046644489177302E-2"/>
    <m/>
  </r>
  <r>
    <x v="414"/>
    <n v="437"/>
    <n v="0.01"/>
    <n v="0.01"/>
    <n v="110.98"/>
    <n v="41.72"/>
    <n v="45.259725577606531"/>
    <n v="62.36"/>
    <n v="175.44"/>
    <n v="7.3507360261843555"/>
    <n v="12.960632498845889"/>
    <n v="175.44"/>
    <n v="3.0787309048178724E-2"/>
    <n v="3.0786912242543041E-2"/>
    <n v="1.156074818178588E-3"/>
    <s v=""/>
    <n v="330.47016274864336"/>
    <s v=""/>
    <s v=""/>
    <s v=""/>
    <s v=""/>
    <s v=""/>
    <n v="1.2419656357797904E-2"/>
    <m/>
  </r>
  <r>
    <x v="415"/>
    <n v="438"/>
    <n v="0.01"/>
    <n v="0.01"/>
    <n v="112.55"/>
    <n v="42.35"/>
    <n v="43.029008461747864"/>
    <n v="63.27"/>
    <n v="167.08"/>
    <n v="7.4960977094029264"/>
    <n v="12.784659882927524"/>
    <n v="167.08"/>
    <n v="-4.7651618787049599E-2"/>
    <n v="-4.7652015592685282E-2"/>
    <n v="1.9747205205362518E-3"/>
    <n v="1.9747205205362518E-3"/>
    <n v="314.72272453285075"/>
    <s v=""/>
    <s v=""/>
    <s v=""/>
    <s v=""/>
    <s v=""/>
    <n v="-4.9287022565651109E-2"/>
    <m/>
  </r>
  <r>
    <x v="416"/>
    <n v="439"/>
    <n v="0.01"/>
    <n v="0.01"/>
    <n v="110.83"/>
    <n v="41.55"/>
    <n v="42.671123692476492"/>
    <n v="64.739999999999995"/>
    <n v="163.6"/>
    <n v="7.2702789237885055"/>
    <n v="12.531631137384286"/>
    <n v="163.6"/>
    <n v="-2.0828345702657569E-2"/>
    <n v="-2.0828742508293252E-2"/>
    <n v="3.1027253027949024E-4"/>
    <n v="3.1027253027949024E-4"/>
    <n v="308.16757082579824"/>
    <s v=""/>
    <s v=""/>
    <s v=""/>
    <s v=""/>
    <s v=""/>
    <n v="-8.3172906386984168E-3"/>
    <m/>
  </r>
  <r>
    <x v="417"/>
    <n v="440"/>
    <n v="0"/>
    <n v="0"/>
    <n v="112.44"/>
    <n v="42.29"/>
    <n v="44.177483632417662"/>
    <n v="63.89"/>
    <n v="166.92"/>
    <n v="7.4341566821821079"/>
    <n v="12.69040014494313"/>
    <n v="166.92"/>
    <n v="2.0293398533007379E-2"/>
    <n v="2.0293398533007379E-2"/>
    <n v="5.5260662493532232E-4"/>
    <s v=""/>
    <n v="314.42133815551495"/>
    <s v=""/>
    <s v=""/>
    <s v=""/>
    <s v=""/>
    <s v=""/>
    <n v="3.5301623430337763E-2"/>
    <m/>
  </r>
  <r>
    <x v="418"/>
    <n v="441"/>
    <n v="0.01"/>
    <n v="0.01"/>
    <n v="115.67"/>
    <n v="43.75"/>
    <n v="40.58638700272941"/>
    <n v="62.31"/>
    <n v="164.28"/>
    <n v="7.8926086620369782"/>
    <n v="13.058306310423434"/>
    <n v="164.28"/>
    <n v="-1.5815959741193319E-2"/>
    <n v="-1.5816356546829002E-2"/>
    <n v="1.5881465190658483E-4"/>
    <n v="1.5881465190658483E-4"/>
    <n v="309.44846292947517"/>
    <s v=""/>
    <s v=""/>
    <s v=""/>
    <s v=""/>
    <s v=""/>
    <n v="-8.1287939792321823E-2"/>
    <m/>
  </r>
  <r>
    <x v="419"/>
    <n v="442"/>
    <n v="0.01"/>
    <n v="0.01"/>
    <n v="115.98"/>
    <n v="43.94"/>
    <n v="38.905070020063469"/>
    <n v="63.52"/>
    <n v="154"/>
    <n v="7.6713558918313307"/>
    <n v="12.70949788758049"/>
    <n v="154"/>
    <n v="-6.2576089603116669E-2"/>
    <n v="-6.2576486408752352E-2"/>
    <n v="3.5238824715402399E-3"/>
    <n v="3.5238824715402399E-3"/>
    <n v="290.08438818565361"/>
    <s v=""/>
    <s v=""/>
    <s v=""/>
    <s v=""/>
    <s v=""/>
    <n v="-4.1425638171559191E-2"/>
    <m/>
  </r>
  <r>
    <x v="420"/>
    <n v="443"/>
    <n v="0.01"/>
    <n v="0.01"/>
    <n v="116.49"/>
    <n v="44.25"/>
    <n v="38.631750952926552"/>
    <n v="62.87"/>
    <n v="155.6"/>
    <n v="7.8293538701962326"/>
    <n v="12.990498751280805"/>
    <n v="155.6"/>
    <n v="1.0389610389610393E-2"/>
    <n v="1.038921358397471E-2"/>
    <n v="1.8505253484497815E-4"/>
    <s v=""/>
    <n v="293.09825195901107"/>
    <n v="1"/>
    <n v="0.63171140939597326"/>
    <n v="0.63170307644455992"/>
    <n v="0.48126416606797751"/>
    <s v=""/>
    <n v="-7.0252814606416216E-3"/>
    <m/>
  </r>
  <r>
    <x v="421"/>
    <n v="444"/>
    <n v="0.01"/>
    <n v="0.01"/>
    <n v="115.27"/>
    <n v="43.64"/>
    <n v="39.948604174885894"/>
    <n v="63.07"/>
    <n v="155.84"/>
    <n v="7.7003791286234851"/>
    <n v="12.886510892882203"/>
    <n v="155.84"/>
    <n v="1.5424164524422412E-3"/>
    <n v="1.5420196468065583E-3"/>
    <n v="2.2621511246003921E-5"/>
    <s v=""/>
    <n v="293.55033152501471"/>
    <s v=""/>
    <s v=""/>
    <s v=""/>
    <s v=""/>
    <s v=""/>
    <n v="3.408732944991149E-2"/>
    <m/>
  </r>
  <r>
    <x v="422"/>
    <n v="445"/>
    <n v="0.01"/>
    <n v="0.01"/>
    <n v="112.33"/>
    <n v="42.37"/>
    <n v="43.088159366405733"/>
    <n v="64.3"/>
    <n v="157.96"/>
    <n v="7.2381974879653983"/>
    <n v="12.682423465496216"/>
    <n v="157.96"/>
    <n v="1.3603696098562601E-2"/>
    <n v="1.3603299292926918E-2"/>
    <n v="2.8282787908276408E-4"/>
    <s v=""/>
    <n v="297.5437010247133"/>
    <s v=""/>
    <s v=""/>
    <s v=""/>
    <s v=""/>
    <s v=""/>
    <n v="7.8589859554931751E-2"/>
    <m/>
  </r>
  <r>
    <x v="423"/>
    <n v="446"/>
    <n v="0.01"/>
    <n v="0.01"/>
    <n v="111.51"/>
    <n v="42.09"/>
    <n v="44.052194544672744"/>
    <n v="64.930000000000007"/>
    <n v="165.92"/>
    <n v="7.0131413460770364"/>
    <n v="12.448697473503012"/>
    <n v="165.92"/>
    <n v="5.039250443150145E-2"/>
    <n v="5.0392107625865767E-2"/>
    <n v="2.873634931476804E-3"/>
    <s v=""/>
    <n v="312.53767329716652"/>
    <s v=""/>
    <s v=""/>
    <s v=""/>
    <s v=""/>
    <s v=""/>
    <n v="2.2373552095117707E-2"/>
    <m/>
  </r>
  <r>
    <x v="424"/>
    <n v="447"/>
    <n v="0.01"/>
    <n v="0.01"/>
    <n v="114.65"/>
    <n v="43.49"/>
    <n v="46.858555739290594"/>
    <n v="63.97"/>
    <n v="170.88"/>
    <n v="7.3834147535350771"/>
    <n v="12.750874120292105"/>
    <n v="170.88"/>
    <n v="2.9893924783028103E-2"/>
    <n v="2.989352797739242E-2"/>
    <n v="1.096120857702329E-3"/>
    <s v=""/>
    <n v="321.88065099457464"/>
    <s v=""/>
    <s v=""/>
    <s v=""/>
    <s v=""/>
    <s v=""/>
    <n v="6.3705366409656558E-2"/>
    <m/>
  </r>
  <r>
    <x v="425"/>
    <n v="448"/>
    <n v="0"/>
    <n v="0"/>
    <n v="113.46"/>
    <n v="42.91"/>
    <n v="44.00236256351306"/>
    <n v="64.400000000000006"/>
    <n v="164.76"/>
    <n v="7.1814674745023357"/>
    <n v="12.570641212104015"/>
    <n v="164.76"/>
    <n v="-3.5814606741573107E-2"/>
    <n v="-3.5814606741573107E-2"/>
    <n v="1.0627873016703564E-3"/>
    <n v="1.0627873016703564E-3"/>
    <n v="310.35262206148241"/>
    <s v=""/>
    <s v=""/>
    <s v=""/>
    <s v=""/>
    <s v=""/>
    <n v="-6.0953504236636931E-2"/>
    <m/>
  </r>
  <r>
    <x v="426"/>
    <n v="449"/>
    <n v="0"/>
    <n v="0"/>
    <n v="110.49"/>
    <n v="41.74"/>
    <n v="41.476265394873359"/>
    <n v="67.17"/>
    <n v="167.44"/>
    <n v="6.5327841422407955"/>
    <n v="12.10662796740541"/>
    <n v="167.44"/>
    <n v="1.6266084000971182E-2"/>
    <n v="1.6266084000971182E-2"/>
    <n v="3.7948099750403696E-4"/>
    <s v=""/>
    <n v="315.40084388185613"/>
    <s v=""/>
    <s v=""/>
    <s v=""/>
    <s v=""/>
    <s v=""/>
    <n v="-5.7408216774577206E-2"/>
    <m/>
  </r>
  <r>
    <x v="427"/>
    <n v="450"/>
    <n v="0"/>
    <n v="0"/>
    <n v="111.2"/>
    <n v="42"/>
    <n v="42.42331713684348"/>
    <n v="67.59"/>
    <n v="183.32"/>
    <n v="6.4794550562428865"/>
    <n v="11.966513627084487"/>
    <n v="183.32"/>
    <n v="9.4839942666029575E-2"/>
    <n v="9.4839942666029575E-2"/>
    <n v="9.6146125420409987E-3"/>
    <s v=""/>
    <n v="345.31344183242874"/>
    <s v=""/>
    <s v=""/>
    <s v=""/>
    <s v=""/>
    <s v=""/>
    <n v="2.2833582844399177E-2"/>
    <m/>
  </r>
  <r>
    <x v="428"/>
    <n v="451"/>
    <n v="0"/>
    <n v="0"/>
    <n v="112.22"/>
    <n v="42.51"/>
    <n v="42.119444636361308"/>
    <n v="67.819999999999993"/>
    <n v="185"/>
    <n v="6.4861462984048472"/>
    <n v="11.975489664517246"/>
    <n v="185"/>
    <n v="9.1643028583896502E-3"/>
    <n v="9.1643028583896502E-3"/>
    <n v="1.5322703610421185E-4"/>
    <s v=""/>
    <n v="348.47799879445404"/>
    <s v=""/>
    <s v=""/>
    <s v=""/>
    <s v=""/>
    <s v=""/>
    <n v="-7.1628651645032461E-3"/>
    <m/>
  </r>
  <r>
    <x v="429"/>
    <n v="452"/>
    <n v="0"/>
    <n v="0"/>
    <n v="113.78"/>
    <n v="43.16"/>
    <n v="40.464612484981728"/>
    <n v="67.13"/>
    <n v="183.4"/>
    <n v="6.7216227179582102"/>
    <n v="12.147455707722376"/>
    <n v="183.4"/>
    <n v="-8.6486486486486713E-3"/>
    <n v="-8.6486486486486713E-3"/>
    <n v="2.9533362465770357E-5"/>
    <n v="2.9533362465770357E-5"/>
    <n v="345.46413502109658"/>
    <s v=""/>
    <s v=""/>
    <s v=""/>
    <s v=""/>
    <s v=""/>
    <n v="-3.9289030652388396E-2"/>
    <m/>
  </r>
  <r>
    <x v="430"/>
    <n v="453"/>
    <n v="0"/>
    <n v="0"/>
    <n v="115.74"/>
    <n v="43.88"/>
    <n v="41.937377651033053"/>
    <n v="65.540000000000006"/>
    <n v="178.4"/>
    <n v="7.0644888841389504"/>
    <n v="12.398155285052386"/>
    <n v="178.4"/>
    <n v="-2.7262813522355489E-2"/>
    <n v="-2.7262813522355489E-2"/>
    <n v="5.7833638917843496E-4"/>
    <n v="5.7833638917843496E-4"/>
    <n v="336.04581072935457"/>
    <s v=""/>
    <s v=""/>
    <s v=""/>
    <s v=""/>
    <s v=""/>
    <n v="3.6396373908138539E-2"/>
    <m/>
  </r>
  <r>
    <x v="431"/>
    <n v="454"/>
    <n v="0"/>
    <n v="0"/>
    <n v="116.42"/>
    <n v="44.07"/>
    <n v="39.464168179454454"/>
    <n v="65.680000000000007"/>
    <n v="169.52"/>
    <n v="7.2314101998214646"/>
    <n v="12.45998067358529"/>
    <n v="169.52"/>
    <n v="-4.9775784753363195E-2"/>
    <n v="-4.9775784753363195E-2"/>
    <n v="2.1679822915721555E-3"/>
    <n v="2.1679822915721555E-3"/>
    <n v="319.31886678722077"/>
    <s v=""/>
    <s v=""/>
    <s v=""/>
    <s v=""/>
    <s v=""/>
    <n v="-5.897387033015105E-2"/>
    <m/>
  </r>
  <r>
    <x v="432"/>
    <n v="455"/>
    <n v="0"/>
    <n v="0"/>
    <n v="115.27"/>
    <n v="43.49"/>
    <n v="38.737596058964741"/>
    <n v="66.37"/>
    <n v="166.2"/>
    <n v="6.9333643389289037"/>
    <n v="12.21219999060146"/>
    <n v="166.2"/>
    <n v="-1.9584709768758923E-2"/>
    <n v="-1.9584709768758923E-2"/>
    <n v="2.6799398275264988E-4"/>
    <n v="2.6799398275264988E-4"/>
    <n v="313.06509945750406"/>
    <s v=""/>
    <s v=""/>
    <s v=""/>
    <s v=""/>
    <s v=""/>
    <n v="-1.8410932093786619E-2"/>
    <m/>
  </r>
  <r>
    <x v="433"/>
    <n v="456"/>
    <n v="0"/>
    <n v="0"/>
    <n v="115.13"/>
    <n v="43.31"/>
    <n v="38.470724966855933"/>
    <n v="65.97"/>
    <n v="171.76"/>
    <n v="6.965629874567159"/>
    <n v="12.289863163808917"/>
    <n v="171.76"/>
    <n v="3.3453670276774927E-2"/>
    <n v="3.3453670276774927E-2"/>
    <n v="1.3445318311180441E-3"/>
    <s v=""/>
    <n v="323.53827606992115"/>
    <s v=""/>
    <s v=""/>
    <s v=""/>
    <s v=""/>
    <s v=""/>
    <n v="-6.8892011704234377E-3"/>
    <m/>
  </r>
  <r>
    <x v="434"/>
    <n v="457"/>
    <n v="0"/>
    <n v="0"/>
    <n v="111.74"/>
    <n v="41.77"/>
    <n v="37.984371682265106"/>
    <n v="67.78"/>
    <n v="171.52"/>
    <n v="6.3606592547315399"/>
    <n v="11.952173549743002"/>
    <n v="171.52"/>
    <n v="-1.3972985561246931E-3"/>
    <n v="-1.3972985561246931E-3"/>
    <n v="3.3010872766545435E-6"/>
    <n v="3.3010872766545435E-6"/>
    <n v="323.08619650391756"/>
    <s v=""/>
    <s v=""/>
    <s v=""/>
    <s v=""/>
    <s v=""/>
    <n v="-1.2642165828947496E-2"/>
    <m/>
  </r>
  <r>
    <x v="435"/>
    <n v="458"/>
    <n v="0"/>
    <n v="0"/>
    <n v="108.13"/>
    <n v="40.380000000000003"/>
    <n v="39.214560641551536"/>
    <n v="70.59"/>
    <n v="180.84"/>
    <n v="5.8563095755127685"/>
    <n v="11.466351992736792"/>
    <n v="180.84"/>
    <n v="5.433768656716409E-2"/>
    <n v="5.433768656716409E-2"/>
    <n v="3.3122182669988124E-3"/>
    <s v=""/>
    <n v="340.64195298372465"/>
    <s v=""/>
    <s v=""/>
    <s v=""/>
    <s v=""/>
    <s v=""/>
    <n v="3.2386713398258105E-2"/>
    <m/>
  </r>
  <r>
    <x v="436"/>
    <n v="459"/>
    <n v="0"/>
    <n v="0"/>
    <n v="108.78"/>
    <n v="40.659999999999997"/>
    <n v="38.941830607538897"/>
    <n v="70.38"/>
    <n v="199.36"/>
    <n v="5.776035978890425"/>
    <n v="11.415053950601084"/>
    <n v="199.36"/>
    <n v="0.10241097102410968"/>
    <n v="0.10241097102410968"/>
    <n v="1.1156674220344453E-2"/>
    <s v=""/>
    <n v="375.52742616033703"/>
    <s v=""/>
    <s v=""/>
    <s v=""/>
    <s v=""/>
    <s v=""/>
    <n v="-6.95481549584553E-3"/>
    <m/>
  </r>
  <r>
    <x v="437"/>
    <n v="460"/>
    <n v="0.01"/>
    <n v="0.01"/>
    <n v="111.37"/>
    <n v="41.67"/>
    <n v="37.686465004904711"/>
    <n v="69.55"/>
    <n v="201.36"/>
    <n v="6.011751075053513"/>
    <n v="11.629874630734657"/>
    <n v="201.36"/>
    <n v="1.0032102728732006E-2"/>
    <n v="1.0031705923096323E-2"/>
    <n v="1.7545370600701685E-4"/>
    <s v=""/>
    <n v="379.29475587703388"/>
    <s v=""/>
    <s v=""/>
    <s v=""/>
    <s v=""/>
    <s v=""/>
    <n v="-3.2236943745298778E-2"/>
    <m/>
  </r>
  <r>
    <x v="438"/>
    <n v="461"/>
    <n v="0.01"/>
    <n v="0.01"/>
    <n v="112.61"/>
    <n v="42.24"/>
    <n v="34.222306499617638"/>
    <n v="68.83"/>
    <n v="194.4"/>
    <n v="6.1249898771405542"/>
    <n v="11.724671156039884"/>
    <n v="194.4"/>
    <n v="-3.4564958283671121E-2"/>
    <n v="-3.4565355089306804E-2"/>
    <n v="9.8289567742353623E-4"/>
    <n v="9.8289567742353623E-4"/>
    <n v="366.18444846292897"/>
    <s v=""/>
    <s v=""/>
    <s v=""/>
    <s v=""/>
    <s v=""/>
    <n v="-9.1920494661312274E-2"/>
    <m/>
  </r>
  <r>
    <x v="439"/>
    <n v="462"/>
    <n v="0.01"/>
    <n v="0.01"/>
    <n v="110.31"/>
    <n v="41.07"/>
    <n v="35.181055765931397"/>
    <n v="71.13"/>
    <n v="190.56"/>
    <n v="5.6970253340257226"/>
    <n v="11.355135653161621"/>
    <n v="190.56"/>
    <n v="-1.9753086419753152E-2"/>
    <n v="-1.9753483225388835E-2"/>
    <n v="2.7354828632145161E-4"/>
    <n v="2.7354828632145161E-4"/>
    <n v="358.95117540687107"/>
    <s v=""/>
    <s v=""/>
    <s v=""/>
    <s v=""/>
    <s v=""/>
    <n v="2.8015331647049203E-2"/>
    <m/>
  </r>
  <r>
    <x v="440"/>
    <n v="463"/>
    <n v="0.01"/>
    <n v="0.01"/>
    <n v="111.18"/>
    <n v="41.41"/>
    <n v="33.161941421193696"/>
    <n v="70.22"/>
    <n v="202.92"/>
    <n v="5.8216252118562455"/>
    <n v="11.491792284169358"/>
    <n v="202.92"/>
    <n v="6.4861460957178707E-2"/>
    <n v="6.4861064151543024E-2"/>
    <n v="4.6342399564474395E-3"/>
    <s v=""/>
    <n v="382.23327305605727"/>
    <s v=""/>
    <s v=""/>
    <s v=""/>
    <s v=""/>
    <s v=""/>
    <n v="-5.7392090736883755E-2"/>
    <m/>
  </r>
  <r>
    <x v="441"/>
    <n v="464"/>
    <n v="0.02"/>
    <n v="0.02"/>
    <n v="108.41"/>
    <n v="40.24"/>
    <n v="32.410142607300138"/>
    <n v="73.2"/>
    <n v="199.44"/>
    <n v="5.3164485711679559"/>
    <n v="10.994848159030077"/>
    <n v="199.44"/>
    <n v="-1.7149615612063851E-2"/>
    <n v="-1.7150409183817938E-2"/>
    <n v="1.9421826068955259E-4"/>
    <n v="1.9421826068955259E-4"/>
    <n v="375.67811934900487"/>
    <n v="1"/>
    <n v="0.2817480719794343"/>
    <n v="0.28173140684035025"/>
    <n v="0.11817120352553398"/>
    <s v=""/>
    <n v="-2.2670530785422662E-2"/>
    <m/>
  </r>
  <r>
    <x v="442"/>
    <n v="465"/>
    <n v="0"/>
    <n v="0"/>
    <n v="105.32"/>
    <n v="38.78"/>
    <n v="30.07444017641372"/>
    <n v="75.209999999999994"/>
    <n v="213.48"/>
    <n v="4.9285846370562467"/>
    <n v="10.660629760386936"/>
    <n v="213.48"/>
    <n v="7.0397111913357291E-2"/>
    <n v="7.0397111913357291E-2"/>
    <n v="5.4186234759628716E-3"/>
    <s v=""/>
    <n v="402.12477396021637"/>
    <s v=""/>
    <s v=""/>
    <s v=""/>
    <s v=""/>
    <s v=""/>
    <n v="-7.2067021092351413E-2"/>
    <m/>
  </r>
  <r>
    <x v="443"/>
    <n v="466"/>
    <n v="0"/>
    <n v="0"/>
    <n v="107.63"/>
    <n v="39.909999999999997"/>
    <n v="29.772021772618427"/>
    <n v="71.98"/>
    <n v="227.36"/>
    <n v="5.3347238867638911"/>
    <n v="11.007434307418658"/>
    <n v="227.36"/>
    <n v="6.5017800262319847E-2"/>
    <n v="6.5017800262319847E-2"/>
    <n v="4.6556042231828201E-3"/>
    <s v=""/>
    <n v="428.27004219409224"/>
    <s v=""/>
    <s v=""/>
    <s v=""/>
    <s v=""/>
    <s v=""/>
    <n v="-1.0055661951522236E-2"/>
    <m/>
  </r>
  <r>
    <x v="444"/>
    <n v="467"/>
    <n v="0"/>
    <n v="0"/>
    <n v="109.62"/>
    <n v="40.82"/>
    <n v="28.501945286523867"/>
    <n v="72.03"/>
    <n v="211.4"/>
    <n v="5.6231989790243757"/>
    <n v="11.082437511848347"/>
    <n v="211.4"/>
    <n v="-7.0197044334975423E-2"/>
    <n v="-7.0197044334975423E-2"/>
    <n v="4.4867030418559457E-3"/>
    <n v="4.4867030418559457E-3"/>
    <n v="398.20675105485174"/>
    <s v=""/>
    <s v=""/>
    <s v=""/>
    <s v=""/>
    <s v=""/>
    <n v="-4.2660068429167225E-2"/>
    <m/>
  </r>
  <r>
    <x v="445"/>
    <n v="468"/>
    <n v="0"/>
    <n v="0"/>
    <n v="111.61"/>
    <n v="41.76"/>
    <n v="26.560889623889629"/>
    <n v="71.739999999999995"/>
    <n v="201.04"/>
    <n v="5.6989489840534642"/>
    <n v="11.202214465591124"/>
    <n v="201.04"/>
    <n v="-4.9006622516556408E-2"/>
    <n v="-4.9006622516556408E-2"/>
    <n v="2.0969470583132085E-3"/>
    <n v="2.0969470583132085E-3"/>
    <n v="378.69198312236227"/>
    <s v=""/>
    <s v=""/>
    <s v=""/>
    <s v=""/>
    <s v=""/>
    <n v="-6.8102567846553164E-2"/>
    <m/>
  </r>
  <r>
    <x v="446"/>
    <n v="469"/>
    <n v="0"/>
    <n v="0"/>
    <n v="110.86"/>
    <n v="41.29"/>
    <n v="25.990362693270121"/>
    <n v="72.599999999999994"/>
    <n v="197.52"/>
    <n v="5.6875688283479491"/>
    <n v="11.116905389178198"/>
    <n v="197.52"/>
    <n v="-1.7508953442101016E-2"/>
    <n v="-1.7508953442101016E-2"/>
    <n v="2.0434031884493191E-4"/>
    <n v="2.0434031884493191E-4"/>
    <n v="372.06148282097593"/>
    <s v=""/>
    <s v=""/>
    <s v=""/>
    <s v=""/>
    <s v=""/>
    <n v="-2.1479963160057604E-2"/>
    <m/>
  </r>
  <r>
    <x v="447"/>
    <n v="470"/>
    <n v="0"/>
    <n v="0"/>
    <n v="114.57"/>
    <n v="42.73"/>
    <n v="24.255555601682467"/>
    <n v="69.06"/>
    <n v="200.88"/>
    <n v="6.1065384204110478"/>
    <n v="11.601159475494208"/>
    <n v="200.88"/>
    <n v="1.7010935601458055E-2"/>
    <n v="1.7010935601458055E-2"/>
    <n v="4.090556249768793E-4"/>
    <s v=""/>
    <n v="378.39059674502653"/>
    <s v=""/>
    <s v=""/>
    <s v=""/>
    <s v=""/>
    <s v=""/>
    <n v="-6.6748090900511411E-2"/>
    <m/>
  </r>
  <r>
    <x v="448"/>
    <n v="471"/>
    <n v="0.01"/>
    <n v="0.01"/>
    <n v="114.68"/>
    <n v="42.79"/>
    <n v="22.501918386051624"/>
    <n v="68.81"/>
    <n v="186.44"/>
    <n v="6.1367308023627114"/>
    <n v="11.626532584993726"/>
    <n v="186.44"/>
    <n v="-7.1883711668657924E-2"/>
    <n v="-7.1884108474293607E-2"/>
    <n v="4.7155579769862224E-3"/>
    <n v="4.7155579769862224E-3"/>
    <n v="351.19047619047564"/>
    <s v=""/>
    <s v=""/>
    <s v=""/>
    <s v=""/>
    <s v=""/>
    <n v="-7.2298373388288872E-2"/>
    <m/>
  </r>
  <r>
    <x v="449"/>
    <n v="472"/>
    <n v="0.01"/>
    <n v="0.01"/>
    <n v="115.69"/>
    <n v="43.25"/>
    <n v="23.274889113193929"/>
    <n v="66.209999999999994"/>
    <n v="184.16"/>
    <n v="6.527991688521066"/>
    <n v="12.033107649761689"/>
    <n v="184.16"/>
    <n v="-1.2229135378674094E-2"/>
    <n v="-1.2229532184309777E-2"/>
    <n v="8.1276430635588657E-5"/>
    <n v="8.1276430635588657E-5"/>
    <n v="346.8957203134413"/>
    <s v=""/>
    <s v=""/>
    <s v=""/>
    <s v=""/>
    <s v=""/>
    <n v="3.435132569058879E-2"/>
    <m/>
  </r>
  <r>
    <x v="450"/>
    <n v="473"/>
    <n v="0.01"/>
    <n v="0.01"/>
    <n v="115.46"/>
    <n v="43.12"/>
    <n v="22.343922486884217"/>
    <n v="66.319999999999993"/>
    <n v="171.88"/>
    <n v="6.5763788420455329"/>
    <n v="12.044289503541465"/>
    <n v="171.88"/>
    <n v="-6.6681146828844517E-2"/>
    <n v="-6.66815436344802E-2"/>
    <n v="4.0281052303466998E-3"/>
    <n v="4.0281052303466998E-3"/>
    <n v="323.76431585292295"/>
    <s v=""/>
    <s v=""/>
    <s v=""/>
    <s v=""/>
    <s v=""/>
    <n v="-3.9998756676437555E-2"/>
    <m/>
  </r>
  <r>
    <x v="451"/>
    <n v="474"/>
    <n v="0.02"/>
    <n v="0.02"/>
    <n v="117.43"/>
    <n v="43.87"/>
    <n v="21.983432982447773"/>
    <n v="63.99"/>
    <n v="171.52"/>
    <n v="6.9896953644361695"/>
    <n v="12.477603025863239"/>
    <n v="171.52"/>
    <n v="-2.0944845240864485E-3"/>
    <n v="-2.0952780958405359E-3"/>
    <n v="1.2519593892616701E-6"/>
    <n v="1.2519593892616701E-6"/>
    <n v="323.08619650391756"/>
    <s v=""/>
    <s v=""/>
    <s v=""/>
    <s v=""/>
    <s v=""/>
    <n v="-1.6133671455763846E-2"/>
    <m/>
  </r>
  <r>
    <x v="452"/>
    <n v="475"/>
    <n v="0.03"/>
    <n v="0.03"/>
    <n v="115.19"/>
    <n v="42.87"/>
    <n v="22.939657898873669"/>
    <n v="66.73"/>
    <n v="161.84"/>
    <n v="6.0930069572837278"/>
    <n v="11.872118107607349"/>
    <n v="161.84"/>
    <n v="-5.6436567164179108E-2"/>
    <n v="-5.6437757462542315E-2"/>
    <n v="2.8327483455903267E-3"/>
    <n v="2.8327483455903267E-3"/>
    <n v="304.85232067510503"/>
    <s v=""/>
    <s v=""/>
    <s v=""/>
    <s v=""/>
    <s v=""/>
    <n v="4.3497524576319571E-2"/>
    <m/>
  </r>
  <r>
    <x v="453"/>
    <n v="476"/>
    <n v="0.02"/>
    <n v="0.02"/>
    <n v="117.44"/>
    <n v="43.89"/>
    <n v="23.40892910543166"/>
    <n v="65.400000000000006"/>
    <n v="178.64"/>
    <n v="6.4628797277503853"/>
    <n v="12.151857601969104"/>
    <n v="178.64"/>
    <n v="0.10380622837370224"/>
    <n v="0.10380543480194815"/>
    <n v="1.1453199666166741E-2"/>
    <s v=""/>
    <n v="336.4978902953581"/>
    <s v=""/>
    <s v=""/>
    <s v=""/>
    <s v=""/>
    <s v=""/>
    <n v="2.0456765686162705E-2"/>
    <m/>
  </r>
  <r>
    <x v="454"/>
    <n v="477"/>
    <n v="0.01"/>
    <n v="0.01"/>
    <n v="116.05"/>
    <n v="43.34"/>
    <n v="23.208576773574791"/>
    <n v="67.58"/>
    <n v="172"/>
    <n v="5.8540617299484854"/>
    <n v="11.774099373399336"/>
    <n v="172"/>
    <n v="-3.7169726824899163E-2"/>
    <n v="-3.7170123630534846E-2"/>
    <n v="1.1530055640705293E-3"/>
    <n v="1.1530055640705293E-3"/>
    <n v="323.99035563592474"/>
    <s v=""/>
    <s v=""/>
    <s v=""/>
    <s v=""/>
    <s v=""/>
    <n v="-8.5587995484329681E-3"/>
    <m/>
  </r>
  <r>
    <x v="455"/>
    <n v="478"/>
    <n v="0.01"/>
    <n v="0.01"/>
    <n v="116.56"/>
    <n v="43.54"/>
    <n v="23.192840268008265"/>
    <n v="67.45"/>
    <n v="183.48"/>
    <n v="5.8115261304277199"/>
    <n v="11.767429205038272"/>
    <n v="183.48"/>
    <n v="6.6744186046511667E-2"/>
    <n v="6.6743789240875984E-2"/>
    <n v="4.8941185806125071E-3"/>
    <s v=""/>
    <n v="345.61482820976437"/>
    <s v=""/>
    <s v=""/>
    <s v=""/>
    <s v=""/>
    <s v=""/>
    <n v="-6.7804698754492644E-4"/>
    <m/>
  </r>
  <r>
    <x v="456"/>
    <n v="479"/>
    <n v="0"/>
    <n v="0"/>
    <n v="118.77"/>
    <n v="44.59"/>
    <n v="24.09113856989898"/>
    <n v="65.63"/>
    <n v="185.28"/>
    <n v="6.2354449841011208"/>
    <n v="12.225877188608305"/>
    <n v="185.28"/>
    <n v="9.8103335513408663E-3"/>
    <n v="9.8103335513408663E-3"/>
    <n v="1.6963816182334599E-4"/>
    <s v=""/>
    <n v="349.00542495479152"/>
    <s v=""/>
    <s v=""/>
    <s v=""/>
    <s v=""/>
    <s v=""/>
    <n v="3.8731707350643435E-2"/>
    <m/>
  </r>
  <r>
    <x v="457"/>
    <n v="480"/>
    <n v="0.01"/>
    <n v="0.01"/>
    <n v="120.23"/>
    <n v="45.43"/>
    <n v="24.732523714674659"/>
    <n v="63.27"/>
    <n v="175.16"/>
    <n v="6.5904785382133397"/>
    <n v="12.532394000131575"/>
    <n v="175.16"/>
    <n v="-5.4620034542314344E-2"/>
    <n v="-5.4620431347950027E-2"/>
    <n v="2.6426018544303113E-3"/>
    <n v="2.6426018544303113E-3"/>
    <n v="329.94273658830571"/>
    <s v=""/>
    <s v=""/>
    <s v=""/>
    <s v=""/>
    <s v=""/>
    <n v="2.6623280710238652E-2"/>
    <m/>
  </r>
  <r>
    <x v="458"/>
    <n v="481"/>
    <n v="0.01"/>
    <n v="0.01"/>
    <n v="117.89"/>
    <n v="44.4"/>
    <n v="26.3291210930681"/>
    <n v="64.55"/>
    <n v="164.68"/>
    <n v="6.0424963346249569"/>
    <n v="12.138130694845287"/>
    <n v="164.68"/>
    <n v="-5.9831011646494625E-2"/>
    <n v="-5.9831408452130308E-2"/>
    <n v="3.2055096509339596E-3"/>
    <n v="3.2055096509339596E-3"/>
    <n v="310.20192887281451"/>
    <s v=""/>
    <s v=""/>
    <s v=""/>
    <s v=""/>
    <s v=""/>
    <n v="6.4554567775310587E-2"/>
    <m/>
  </r>
  <r>
    <x v="459"/>
    <n v="482"/>
    <n v="0.01"/>
    <n v="0.01"/>
    <n v="119.09"/>
    <n v="44.88"/>
    <n v="24.941931489838733"/>
    <n v="63.32"/>
    <n v="175.2"/>
    <n v="6.3706814502283242"/>
    <n v="12.482554869255399"/>
    <n v="175.2"/>
    <n v="6.3881467087685051E-2"/>
    <n v="6.3881070282049368E-2"/>
    <n v="4.5017736848724961E-3"/>
    <s v=""/>
    <n v="330.0180831826396"/>
    <s v=""/>
    <s v=""/>
    <s v=""/>
    <s v=""/>
    <s v=""/>
    <n v="-5.2686513853840114E-2"/>
    <m/>
  </r>
  <r>
    <x v="460"/>
    <n v="483"/>
    <n v="0.01"/>
    <n v="0.01"/>
    <n v="123.24"/>
    <n v="46.7"/>
    <n v="24.956803812374869"/>
    <n v="58.12"/>
    <n v="168.12"/>
    <n v="7.2443366204448134"/>
    <n v="13.57358323967779"/>
    <n v="168.12"/>
    <n v="-4.0410958904109506E-2"/>
    <n v="-4.0411355709745189E-2"/>
    <n v="1.383629285107121E-3"/>
    <n v="1.383629285107121E-3"/>
    <n v="316.68173598553295"/>
    <s v=""/>
    <s v=""/>
    <s v=""/>
    <s v=""/>
    <s v=""/>
    <n v="5.9627790021767057E-4"/>
    <m/>
  </r>
  <r>
    <x v="461"/>
    <n v="484"/>
    <n v="0"/>
    <n v="0"/>
    <n v="123.21"/>
    <n v="46.73"/>
    <n v="24.627833673368173"/>
    <n v="57.79"/>
    <n v="145.80000000000001"/>
    <n v="7.2596924300861145"/>
    <n v="13.63978361376166"/>
    <n v="145.80000000000001"/>
    <n v="-0.13276231263383298"/>
    <n v="-0.13276231263383298"/>
    <n v="1.6782716594332833E-2"/>
    <n v="1.6782716594332833E-2"/>
    <n v="274.63833634719668"/>
    <s v=""/>
    <s v=""/>
    <s v=""/>
    <s v=""/>
    <s v=""/>
    <n v="-1.3181581322668182E-2"/>
    <m/>
  </r>
  <r>
    <x v="462"/>
    <n v="485"/>
    <n v="0"/>
    <n v="0"/>
    <n v="120.24"/>
    <n v="45.5"/>
    <n v="25.55387530982928"/>
    <n v="60.75"/>
    <n v="145.04"/>
    <n v="6.3219011297910521"/>
    <n v="12.759469596695959"/>
    <n v="145.04"/>
    <n v="-5.2126200274349443E-3"/>
    <n v="-5.2126200274349443E-3"/>
    <n v="3.9937305403518641E-6"/>
    <n v="3.9937305403518641E-6"/>
    <n v="273.20675105485185"/>
    <n v="1"/>
    <n v="-0.27276373846770974"/>
    <n v="-0.27276373846770974"/>
    <n v="4.440913844795711E-2"/>
    <n v="4.440913844795711E-2"/>
    <n v="3.760142482456752E-2"/>
    <m/>
  </r>
  <r>
    <x v="463"/>
    <n v="486"/>
    <n v="0"/>
    <n v="0"/>
    <n v="116.88"/>
    <n v="44.09"/>
    <n v="24.628613301974863"/>
    <n v="65.37"/>
    <n v="160.44"/>
    <n v="5.5276295412501062"/>
    <n v="11.836635318524415"/>
    <n v="160.44"/>
    <n v="0.1061776061776063"/>
    <n v="0.1061776061776063"/>
    <n v="1.1966564634924409E-2"/>
    <s v=""/>
    <n v="302.21518987341722"/>
    <s v=""/>
    <s v=""/>
    <s v=""/>
    <s v=""/>
    <s v=""/>
    <n v="-3.6208285304519576E-2"/>
    <m/>
  </r>
  <r>
    <x v="464"/>
    <n v="487"/>
    <n v="0"/>
    <n v="0"/>
    <n v="118.79"/>
    <n v="44.93"/>
    <n v="24.1297275821432"/>
    <n v="64.67"/>
    <n v="183.68"/>
    <n v="5.7106197372826832"/>
    <n v="12.003166457493453"/>
    <n v="183.68"/>
    <n v="0.14485165794066313"/>
    <n v="0.14485165794066313"/>
    <n v="2.1923494736193243E-2"/>
    <s v=""/>
    <n v="345.99156118143401"/>
    <s v=""/>
    <s v=""/>
    <s v=""/>
    <s v=""/>
    <s v=""/>
    <n v="-2.0256346295861507E-2"/>
    <m/>
  </r>
  <r>
    <x v="465"/>
    <n v="488"/>
    <n v="0"/>
    <n v="0"/>
    <n v="120.96"/>
    <n v="45.82"/>
    <n v="22.505016566442222"/>
    <n v="63.71"/>
    <n v="178"/>
    <n v="5.9756135508093147"/>
    <n v="12.261917360341281"/>
    <n v="178"/>
    <n v="-3.0923344947735187E-2"/>
    <n v="-3.0923344947735187E-2"/>
    <n v="7.677973783670165E-4"/>
    <n v="7.677973783670165E-4"/>
    <n v="335.29234478601512"/>
    <s v=""/>
    <s v=""/>
    <s v=""/>
    <s v=""/>
    <s v=""/>
    <n v="-6.7332339752700726E-2"/>
    <m/>
  </r>
  <r>
    <x v="466"/>
    <n v="489"/>
    <n v="0"/>
    <n v="0"/>
    <n v="120.22"/>
    <n v="45.65"/>
    <n v="22.574705309510257"/>
    <n v="64.22"/>
    <n v="169.24"/>
    <n v="5.8646819124718235"/>
    <n v="12.188416783783387"/>
    <n v="169.24"/>
    <n v="-4.9213483146067327E-2"/>
    <n v="-4.9213483146067327E-2"/>
    <n v="2.1159351532922242E-3"/>
    <n v="2.1159351532922242E-3"/>
    <n v="318.79144062688317"/>
    <s v=""/>
    <s v=""/>
    <s v=""/>
    <s v=""/>
    <s v=""/>
    <n v="3.0965870592579831E-3"/>
    <m/>
  </r>
  <r>
    <x v="467"/>
    <n v="490"/>
    <n v="0"/>
    <n v="0"/>
    <n v="120.97"/>
    <n v="45.86"/>
    <n v="23.326714769365235"/>
    <n v="63.95"/>
    <n v="173"/>
    <n v="5.8977350959749737"/>
    <n v="12.160152783700553"/>
    <n v="173"/>
    <n v="2.2216969983455348E-2"/>
    <n v="2.2216969983455348E-2"/>
    <n v="6.4674379673483693E-4"/>
    <s v=""/>
    <n v="325.87402049427311"/>
    <s v=""/>
    <s v=""/>
    <s v=""/>
    <s v=""/>
    <s v=""/>
    <n v="3.3312038830388316E-2"/>
    <m/>
  </r>
  <r>
    <x v="468"/>
    <n v="491"/>
    <n v="0"/>
    <n v="0"/>
    <n v="122.52"/>
    <n v="46.38"/>
    <n v="22.145128922668153"/>
    <n v="62.77"/>
    <n v="171.28"/>
    <n v="6.2270487256054077"/>
    <n v="12.366507249022861"/>
    <n v="171.28"/>
    <n v="-9.942196531791847E-3"/>
    <n v="-9.942196531791847E-3"/>
    <n v="4.5266098709847401E-5"/>
    <n v="4.5266098709847401E-5"/>
    <n v="322.63411693791386"/>
    <s v=""/>
    <s v=""/>
    <s v=""/>
    <s v=""/>
    <s v=""/>
    <n v="-5.0653761508193569E-2"/>
    <m/>
  </r>
  <r>
    <x v="469"/>
    <n v="492"/>
    <n v="0"/>
    <n v="0"/>
    <n v="118"/>
    <n v="44.47"/>
    <n v="22.058158507143361"/>
    <n v="68.37"/>
    <n v="163.28"/>
    <n v="4.9457204031500677"/>
    <n v="11.186491877775429"/>
    <n v="163.28"/>
    <n v="-4.6707146193367577E-2"/>
    <n v="-4.6707146193367577E-2"/>
    <n v="1.891637411802254E-3"/>
    <n v="1.891637411802254E-3"/>
    <n v="307.56479807112669"/>
    <s v=""/>
    <s v=""/>
    <s v=""/>
    <s v=""/>
    <s v=""/>
    <n v="-3.9272932584179746E-3"/>
    <m/>
  </r>
  <r>
    <x v="470"/>
    <n v="493"/>
    <n v="0"/>
    <n v="0"/>
    <n v="119.11"/>
    <n v="44.87"/>
    <n v="22.355431996408075"/>
    <n v="66.8"/>
    <n v="194.08"/>
    <n v="5.2695412431491908"/>
    <n v="11.429920383634689"/>
    <n v="194.08"/>
    <n v="0.18863302302792762"/>
    <n v="0.18863302302792762"/>
    <n v="3.6805352381875045E-2"/>
    <s v=""/>
    <n v="365.58167570825742"/>
    <s v=""/>
    <s v=""/>
    <s v=""/>
    <s v=""/>
    <s v=""/>
    <n v="1.3476804474337467E-2"/>
    <m/>
  </r>
  <r>
    <x v="471"/>
    <n v="494"/>
    <n v="0"/>
    <n v="0"/>
    <n v="121.35"/>
    <n v="45.86"/>
    <n v="23.287682013435255"/>
    <n v="65.52"/>
    <n v="181.92"/>
    <n v="5.5106653015300759"/>
    <n v="11.704119321628211"/>
    <n v="181.92"/>
    <n v="-6.2654575432811388E-2"/>
    <n v="-6.2654575432811388E-2"/>
    <n v="3.5331596573321086E-3"/>
    <n v="3.5331596573321086E-3"/>
    <n v="342.67631103074081"/>
    <s v=""/>
    <s v=""/>
    <s v=""/>
    <s v=""/>
    <s v=""/>
    <n v="4.1701274982159385E-2"/>
    <m/>
  </r>
  <r>
    <x v="472"/>
    <n v="495"/>
    <n v="0.01"/>
    <n v="0.01"/>
    <n v="120.2"/>
    <n v="45.45"/>
    <n v="23.335708299187424"/>
    <n v="66.53"/>
    <n v="174.16"/>
    <n v="5.4043427093949452"/>
    <n v="11.587739065162356"/>
    <n v="174.16"/>
    <n v="-4.2656112576956895E-2"/>
    <n v="-4.2656509382592578E-2"/>
    <n v="1.555696715496557E-3"/>
    <n v="1.555696715496557E-3"/>
    <n v="328.05907172995722"/>
    <s v=""/>
    <s v=""/>
    <s v=""/>
    <s v=""/>
    <s v=""/>
    <n v="2.0623042570084692E-3"/>
    <m/>
  </r>
  <r>
    <x v="473"/>
    <n v="496"/>
    <n v="0"/>
    <n v="0"/>
    <n v="120.79"/>
    <n v="45.64"/>
    <n v="23.895089355829334"/>
    <n v="66.61"/>
    <n v="178.48"/>
    <n v="5.4131745823536583"/>
    <n v="11.550196798797794"/>
    <n v="178.48"/>
    <n v="2.4804777216352658E-2"/>
    <n v="2.4804777216352658E-2"/>
    <n v="7.8506241218671412E-4"/>
    <s v=""/>
    <n v="336.19650391802224"/>
    <s v=""/>
    <s v=""/>
    <s v=""/>
    <s v=""/>
    <s v=""/>
    <n v="2.3971033982344996E-2"/>
    <m/>
  </r>
  <r>
    <x v="474"/>
    <n v="497"/>
    <n v="0"/>
    <n v="0"/>
    <n v="118.88"/>
    <n v="44.85"/>
    <n v="23.024128181006613"/>
    <n v="68.31"/>
    <n v="176.52"/>
    <n v="5.0587844941501254"/>
    <n v="11.283215747120812"/>
    <n v="176.52"/>
    <n v="-1.0981622590766404E-2"/>
    <n v="-1.0981622590766404E-2"/>
    <n v="6.0333040013293148E-5"/>
    <n v="6.0333040013293148E-5"/>
    <n v="332.5045207956594"/>
    <s v=""/>
    <s v=""/>
    <s v=""/>
    <s v=""/>
    <s v=""/>
    <n v="-3.6449379278435001E-2"/>
    <m/>
  </r>
  <r>
    <x v="475"/>
    <n v="498"/>
    <n v="0"/>
    <n v="0"/>
    <n v="116.99"/>
    <n v="44.01"/>
    <n v="23.079963974998744"/>
    <n v="69.94"/>
    <n v="185.16"/>
    <n v="4.8832100500938278"/>
    <n v="10.94737399083883"/>
    <n v="185.16"/>
    <n v="4.8946295037389342E-2"/>
    <n v="4.8946295037389342E-2"/>
    <n v="2.720715991422666E-3"/>
    <s v=""/>
    <n v="348.7793851717895"/>
    <s v=""/>
    <s v=""/>
    <s v=""/>
    <s v=""/>
    <s v=""/>
    <n v="2.425099163502416E-3"/>
    <m/>
  </r>
  <r>
    <x v="476"/>
    <n v="499"/>
    <n v="0"/>
    <n v="0"/>
    <n v="116.87"/>
    <n v="43.92"/>
    <n v="23.299311952597204"/>
    <n v="69.61"/>
    <n v="193.76"/>
    <n v="5.0856902437306495"/>
    <n v="11.000981291492657"/>
    <n v="193.76"/>
    <n v="4.6446316699070955E-2"/>
    <n v="4.6446316699070955E-2"/>
    <n v="2.4661657276603987E-3"/>
    <s v=""/>
    <n v="364.9789029535857"/>
    <s v=""/>
    <s v=""/>
    <s v=""/>
    <s v=""/>
    <s v=""/>
    <n v="9.5038266886406878E-3"/>
    <m/>
  </r>
  <r>
    <x v="477"/>
    <n v="500"/>
    <n v="0.01"/>
    <n v="0.01"/>
    <n v="114.64"/>
    <n v="43.11"/>
    <n v="22.118589199844649"/>
    <n v="70.44"/>
    <n v="187.56"/>
    <n v="4.9882905958699375"/>
    <n v="10.866420787858141"/>
    <n v="187.56"/>
    <n v="-3.1998348472336846E-2"/>
    <n v="-3.1998745277972529E-2"/>
    <n v="8.28550737286649E-4"/>
    <n v="8.28550737286649E-4"/>
    <n v="353.30018083182563"/>
    <s v=""/>
    <s v=""/>
    <s v=""/>
    <s v=""/>
    <s v=""/>
    <n v="-5.067629272292478E-2"/>
    <m/>
  </r>
  <r>
    <x v="478"/>
    <n v="501"/>
    <n v="0.01"/>
    <n v="0.01"/>
    <n v="114.19"/>
    <n v="42.87"/>
    <n v="22.69139397870245"/>
    <n v="70.349999999999994"/>
    <n v="190.16"/>
    <n v="5.0851529251972662"/>
    <n v="10.95143427009585"/>
    <n v="190.16"/>
    <n v="1.3862230752825777E-2"/>
    <n v="1.3861833947190094E-2"/>
    <n v="2.9159052577953622E-4"/>
    <s v=""/>
    <n v="358.19770946353145"/>
    <s v=""/>
    <s v=""/>
    <s v=""/>
    <s v=""/>
    <s v=""/>
    <n v="2.589698527706381E-2"/>
    <m/>
  </r>
  <r>
    <x v="479"/>
    <n v="502"/>
    <n v="0"/>
    <n v="0"/>
    <n v="111.67"/>
    <n v="41.85"/>
    <n v="25.293735148800629"/>
    <n v="72.03"/>
    <n v="185.68"/>
    <n v="4.8791292765444236"/>
    <n v="10.681425188432014"/>
    <n v="185.68"/>
    <n v="-2.3559108119478256E-2"/>
    <n v="-2.3559108119478256E-2"/>
    <n v="4.1391577438365344E-4"/>
    <n v="4.1391577438365344E-4"/>
    <n v="349.75889089813063"/>
    <s v=""/>
    <s v=""/>
    <s v=""/>
    <s v=""/>
    <s v=""/>
    <n v="0.11468405918740236"/>
    <m/>
  </r>
  <r>
    <x v="480"/>
    <n v="503"/>
    <n v="0.01"/>
    <n v="0.01"/>
    <n v="111.46"/>
    <n v="41.76"/>
    <n v="24.54148994518658"/>
    <n v="72.37"/>
    <n v="194.4"/>
    <n v="4.7581062862042831"/>
    <n v="10.512644551296917"/>
    <n v="194.4"/>
    <n v="4.6962516156829004E-2"/>
    <n v="4.6962119351193321E-2"/>
    <n v="2.5176618201025753E-3"/>
    <s v=""/>
    <n v="366.18444846292869"/>
    <s v=""/>
    <s v=""/>
    <s v=""/>
    <s v=""/>
    <s v=""/>
    <n v="-2.9740376389199213E-2"/>
    <m/>
  </r>
  <r>
    <x v="481"/>
    <n v="504"/>
    <n v="0.01"/>
    <n v="0.01"/>
    <n v="114.69"/>
    <n v="43.07"/>
    <n v="24.388864989667873"/>
    <n v="70.11"/>
    <n v="196.8"/>
    <n v="5.0862886520572532"/>
    <n v="10.952929176963128"/>
    <n v="196.8"/>
    <n v="1.2345679012345734E-2"/>
    <n v="1.2345282206710051E-2"/>
    <n v="2.4209711333092411E-4"/>
    <s v=""/>
    <n v="370.70524412296487"/>
    <s v=""/>
    <s v=""/>
    <s v=""/>
    <s v=""/>
    <s v=""/>
    <n v="-6.2190582503180124E-3"/>
    <m/>
  </r>
  <r>
    <x v="482"/>
    <n v="505"/>
    <n v="0.01"/>
    <n v="0.01"/>
    <n v="115.02"/>
    <n v="43.16"/>
    <n v="24.480171954321634"/>
    <n v="69.78"/>
    <n v="187.28"/>
    <n v="5.1828555739136135"/>
    <n v="11.044256749891311"/>
    <n v="187.28"/>
    <n v="-4.8373983739837478E-2"/>
    <n v="-4.8374380545473161E-2"/>
    <n v="2.0394429901131462E-3"/>
    <n v="2.0394429901131462E-3"/>
    <n v="352.77275467148809"/>
    <s v=""/>
    <s v=""/>
    <s v=""/>
    <s v=""/>
    <s v=""/>
    <n v="3.7437972079653187E-3"/>
    <m/>
  </r>
  <r>
    <x v="483"/>
    <n v="506"/>
    <n v="0.01"/>
    <n v="0.01"/>
    <n v="119.75"/>
    <n v="45.11"/>
    <n v="24.744342136757243"/>
    <n v="65.58"/>
    <n v="183.52"/>
    <n v="5.6395832423948988"/>
    <n v="11.572042513423579"/>
    <n v="183.52"/>
    <n v="-2.0076890217855525E-2"/>
    <n v="-2.0077287023491208E-2"/>
    <n v="2.8436410844042705E-4"/>
    <n v="2.8436410844042705E-4"/>
    <n v="345.69017480409815"/>
    <n v="1"/>
    <n v="0.26530612244897922"/>
    <n v="0.26529778949756588"/>
    <n v="0.10714281399629701"/>
    <s v=""/>
    <n v="1.0791189822054148E-2"/>
    <m/>
  </r>
  <r>
    <x v="484"/>
    <n v="507"/>
    <n v="0.01"/>
    <n v="0.01"/>
    <n v="119.73"/>
    <n v="45.08"/>
    <n v="25.423696247684376"/>
    <n v="65.16"/>
    <n v="167.24"/>
    <n v="5.7528657007688091"/>
    <n v="11.678813333193263"/>
    <n v="167.24"/>
    <n v="-8.8709677419354871E-2"/>
    <n v="-8.8710074224990554E-2"/>
    <n v="7.3095465602018191E-3"/>
    <n v="7.3095465602018191E-3"/>
    <n v="315.02411091018621"/>
    <s v=""/>
    <s v=""/>
    <s v=""/>
    <s v=""/>
    <s v=""/>
    <n v="2.7454927157589092E-2"/>
    <m/>
  </r>
  <r>
    <x v="485"/>
    <n v="508"/>
    <n v="0.01"/>
    <n v="0.01"/>
    <n v="119.62"/>
    <n v="45.03"/>
    <n v="24.583458530724918"/>
    <n v="65.17"/>
    <n v="163.28"/>
    <n v="5.7871762354935106"/>
    <n v="11.726569585668775"/>
    <n v="163.28"/>
    <n v="-2.3678545802439666E-2"/>
    <n v="-2.3678942608075348E-2"/>
    <n v="4.1880618088276897E-4"/>
    <n v="4.1880618088276897E-4"/>
    <n v="307.56479807112652"/>
    <s v=""/>
    <s v=""/>
    <s v=""/>
    <s v=""/>
    <s v=""/>
    <n v="-3.3049392534179017E-2"/>
    <m/>
  </r>
  <r>
    <x v="486"/>
    <n v="509"/>
    <n v="0"/>
    <n v="0"/>
    <n v="120.93"/>
    <n v="45.56"/>
    <n v="25.280693366957294"/>
    <n v="64.319999999999993"/>
    <n v="163.16"/>
    <n v="5.8071714261193454"/>
    <n v="11.866974716187116"/>
    <n v="163.16"/>
    <n v="-7.3493385595302385E-4"/>
    <n v="-7.3493385595302385E-4"/>
    <n v="6.1467011454189401E-6"/>
    <n v="6.1467011454189401E-6"/>
    <n v="307.33875828812467"/>
    <s v=""/>
    <s v=""/>
    <s v=""/>
    <s v=""/>
    <s v=""/>
    <n v="2.8361950592141368E-2"/>
    <m/>
  </r>
  <r>
    <x v="487"/>
    <n v="510"/>
    <n v="0"/>
    <n v="0"/>
    <n v="120.97"/>
    <n v="45.53"/>
    <n v="25.718607465685515"/>
    <n v="64.069999999999993"/>
    <n v="162.76"/>
    <n v="5.7504017014704321"/>
    <n v="11.870107169466298"/>
    <n v="162.76"/>
    <n v="-2.4515812699191786E-3"/>
    <n v="-2.4515812699191786E-3"/>
    <n v="5.8156903542114889E-7"/>
    <n v="5.8156903542114889E-7"/>
    <n v="306.58529234478527"/>
    <s v=""/>
    <s v=""/>
    <s v=""/>
    <s v=""/>
    <s v=""/>
    <n v="1.7322076272662353E-2"/>
    <m/>
  </r>
  <r>
    <x v="488"/>
    <n v="511"/>
    <n v="0"/>
    <n v="0"/>
    <n v="121.42"/>
    <n v="45.59"/>
    <n v="26.591320059770929"/>
    <n v="65.400000000000006"/>
    <n v="162.16"/>
    <n v="5.631044965199159"/>
    <n v="11.731062673210513"/>
    <n v="162.16"/>
    <n v="-3.6864094372081047E-3"/>
    <n v="-3.6864094372081047E-3"/>
    <n v="2.2299307916011544E-7"/>
    <n v="2.2299307916011544E-7"/>
    <n v="305.45509342977624"/>
    <s v=""/>
    <s v=""/>
    <s v=""/>
    <s v=""/>
    <s v=""/>
    <n v="3.393312002797242E-2"/>
    <m/>
  </r>
  <r>
    <x v="489"/>
    <n v="512"/>
    <n v="0"/>
    <n v="0"/>
    <n v="118.75"/>
    <n v="44.44"/>
    <n v="25.289123898699238"/>
    <n v="67.02"/>
    <n v="166.92"/>
    <n v="5.3358197545500712"/>
    <n v="11.400911349766949"/>
    <n v="166.92"/>
    <n v="2.9353724716329577E-2"/>
    <n v="2.9353724716329577E-2"/>
    <n v="1.0606689391535623E-3"/>
    <s v=""/>
    <n v="314.4213381555146"/>
    <s v=""/>
    <s v=""/>
    <s v=""/>
    <s v=""/>
    <s v=""/>
    <n v="-4.8970722707434869E-2"/>
    <m/>
  </r>
  <r>
    <x v="490"/>
    <n v="513"/>
    <n v="0"/>
    <n v="0"/>
    <n v="120.77"/>
    <n v="45.28"/>
    <n v="25.123797246223319"/>
    <n v="65.39"/>
    <n v="174.84"/>
    <n v="5.8051691527726454"/>
    <n v="11.695378176230779"/>
    <n v="174.84"/>
    <n v="4.7447879223580181E-2"/>
    <n v="4.7447879223580181E-2"/>
    <n v="2.5666450560745033E-3"/>
    <s v=""/>
    <n v="329.33996383363393"/>
    <s v=""/>
    <s v=""/>
    <s v=""/>
    <s v=""/>
    <s v=""/>
    <n v="-6.5374606545552105E-3"/>
    <m/>
  </r>
  <r>
    <x v="491"/>
    <n v="514"/>
    <n v="0"/>
    <n v="0"/>
    <n v="119"/>
    <n v="44.57"/>
    <n v="25.588145454903788"/>
    <n v="66.84"/>
    <n v="162.44"/>
    <n v="5.6997680893364926"/>
    <n v="11.499645997760245"/>
    <n v="162.44"/>
    <n v="-7.0921985815602828E-2"/>
    <n v="-7.0921985815602828E-2"/>
    <n v="4.5843458840924096E-3"/>
    <n v="4.5843458840924096E-3"/>
    <n v="305.98251959011378"/>
    <s v=""/>
    <s v=""/>
    <s v=""/>
    <s v=""/>
    <s v=""/>
    <n v="1.848240551098513E-2"/>
    <m/>
  </r>
  <r>
    <x v="492"/>
    <n v="515"/>
    <n v="0"/>
    <n v="0"/>
    <n v="117.89"/>
    <n v="43.9"/>
    <n v="29.425776913118124"/>
    <n v="66.930000000000007"/>
    <n v="163.28"/>
    <n v="5.7543052289780841"/>
    <n v="11.407618572320333"/>
    <n v="163.28"/>
    <n v="5.1711401132725765E-3"/>
    <n v="5.1711401132725765E-3"/>
    <n v="7.0313727684415115E-5"/>
    <s v=""/>
    <n v="307.5647980711264"/>
    <s v=""/>
    <s v=""/>
    <s v=""/>
    <s v=""/>
    <s v=""/>
    <n v="0.14997692837793697"/>
    <m/>
  </r>
  <r>
    <x v="493"/>
    <n v="516"/>
    <n v="0"/>
    <n v="0"/>
    <n v="116.64"/>
    <n v="43.39"/>
    <n v="29.177617899918413"/>
    <n v="67.290000000000006"/>
    <n v="162.44"/>
    <n v="5.7221037851341379"/>
    <n v="11.358299031642076"/>
    <n v="162.44"/>
    <n v="-5.1445369916707229E-3"/>
    <n v="-5.1445369916707229E-3"/>
    <n v="3.7262472026696832E-6"/>
    <n v="3.7262472026696832E-6"/>
    <n v="305.98251959011378"/>
    <s v=""/>
    <s v=""/>
    <s v=""/>
    <s v=""/>
    <s v=""/>
    <n v="-8.4333886555457739E-3"/>
    <m/>
  </r>
  <r>
    <x v="494"/>
    <n v="517"/>
    <n v="0"/>
    <n v="0"/>
    <n v="117.06"/>
    <n v="43.6"/>
    <n v="30.837612327104715"/>
    <n v="65.77"/>
    <n v="163.08000000000001"/>
    <n v="5.9457840531854602"/>
    <n v="11.5679129327153"/>
    <n v="163.08000000000001"/>
    <n v="3.9399162767792539E-3"/>
    <n v="3.9399162767792539E-3"/>
    <n v="5.1181208103001909E-5"/>
    <s v=""/>
    <n v="307.18806509945682"/>
    <s v=""/>
    <s v=""/>
    <s v=""/>
    <s v=""/>
    <s v=""/>
    <n v="5.6892733083290584E-2"/>
    <m/>
  </r>
  <r>
    <x v="495"/>
    <n v="518"/>
    <n v="0"/>
    <n v="0"/>
    <n v="117.23"/>
    <n v="43.71"/>
    <n v="31.143814759075561"/>
    <n v="65.650000000000006"/>
    <n v="156.56"/>
    <n v="5.961611620006102"/>
    <n v="11.594963130687864"/>
    <n v="156.56"/>
    <n v="-3.9980377728722205E-2"/>
    <n v="-3.9980377728722205E-2"/>
    <n v="1.3517527066546314E-3"/>
    <n v="1.3517527066546314E-3"/>
    <n v="294.90657022302526"/>
    <s v=""/>
    <s v=""/>
    <s v=""/>
    <s v=""/>
    <s v=""/>
    <n v="9.9295116860170542E-3"/>
    <m/>
  </r>
  <r>
    <x v="496"/>
    <n v="519"/>
    <n v="0"/>
    <n v="0"/>
    <n v="115.98"/>
    <n v="43.11"/>
    <n v="32.417068959515653"/>
    <n v="65.239999999999995"/>
    <n v="156"/>
    <n v="6.0680521801540026"/>
    <n v="11.683032177397763"/>
    <n v="156"/>
    <n v="-3.5769034236076136E-3"/>
    <n v="-3.5769034236076136E-3"/>
    <n v="1.3156247345430357E-7"/>
    <n v="1.3156247345430357E-7"/>
    <n v="293.85171790235012"/>
    <s v=""/>
    <s v=""/>
    <s v=""/>
    <s v=""/>
    <s v=""/>
    <n v="4.088305206956238E-2"/>
    <m/>
  </r>
  <r>
    <x v="497"/>
    <n v="520"/>
    <n v="0"/>
    <n v="0"/>
    <n v="119.49"/>
    <n v="44.53"/>
    <n v="30.737870582173233"/>
    <n v="62.74"/>
    <n v="154.36000000000001"/>
    <n v="6.465033022656832"/>
    <n v="12.088571012422506"/>
    <n v="154.36000000000001"/>
    <n v="-1.0512820512820431E-2"/>
    <n v="-1.0512820512820431E-2"/>
    <n v="5.3270036455209162E-5"/>
    <n v="5.3270036455209162E-5"/>
    <n v="290.76250753465877"/>
    <s v=""/>
    <s v=""/>
    <s v=""/>
    <s v=""/>
    <s v=""/>
    <n v="-5.1799821243539962E-2"/>
    <m/>
  </r>
  <r>
    <x v="498"/>
    <n v="521"/>
    <n v="0"/>
    <n v="0"/>
    <n v="119.72"/>
    <n v="44.7"/>
    <n v="26.595530238227902"/>
    <n v="60.12"/>
    <n v="144.88"/>
    <n v="6.9771120166464389"/>
    <n v="12.690979543022937"/>
    <n v="144.88"/>
    <n v="-6.1414874319772106E-2"/>
    <n v="-6.1414874319772106E-2"/>
    <n v="3.3873198872792177E-3"/>
    <n v="3.3873198872792177E-3"/>
    <n v="272.90536467751593"/>
    <s v=""/>
    <s v=""/>
    <s v=""/>
    <s v=""/>
    <s v=""/>
    <n v="-0.13476341286789481"/>
    <m/>
  </r>
  <r>
    <x v="499"/>
    <n v="522"/>
    <n v="0"/>
    <n v="0"/>
    <n v="120.78"/>
    <n v="45.21"/>
    <n v="27.251986825858491"/>
    <n v="59.98"/>
    <n v="135.04"/>
    <n v="6.8100769972312145"/>
    <n v="12.6385363335321"/>
    <n v="135.04"/>
    <n v="-6.791827719491994E-2"/>
    <n v="-6.791827719491994E-2"/>
    <n v="4.1866191576399878E-3"/>
    <n v="4.1866191576399878E-3"/>
    <n v="254.37010247136769"/>
    <s v=""/>
    <s v=""/>
    <s v=""/>
    <s v=""/>
    <s v=""/>
    <n v="2.4682966714723024E-2"/>
    <m/>
  </r>
  <r>
    <x v="500"/>
    <n v="523"/>
    <n v="0"/>
    <n v="0"/>
    <n v="121.86"/>
    <n v="45.57"/>
    <n v="25.595582717565225"/>
    <n v="60.57"/>
    <n v="135.32"/>
    <n v="6.6501733602058568"/>
    <n v="12.606371492903218"/>
    <n v="135.32"/>
    <n v="2.0734597156397694E-3"/>
    <n v="2.0734597156397694E-3"/>
    <n v="2.7959218438599502E-5"/>
    <s v=""/>
    <n v="254.89752863170523"/>
    <s v=""/>
    <s v=""/>
    <s v=""/>
    <s v=""/>
    <s v=""/>
    <n v="-6.0781040255074567E-2"/>
    <m/>
  </r>
  <r>
    <x v="501"/>
    <n v="524"/>
    <n v="0"/>
    <n v="0"/>
    <n v="121.96"/>
    <n v="45.55"/>
    <n v="25.322206345642172"/>
    <n v="59.96"/>
    <n v="138.76"/>
    <n v="6.7128929287828907"/>
    <n v="12.716091011621577"/>
    <n v="138.76"/>
    <n v="2.5421223765888179E-2"/>
    <n v="2.5421223765888179E-2"/>
    <n v="8.1998680740211531E-4"/>
    <s v=""/>
    <n v="261.3773357444237"/>
    <s v=""/>
    <s v=""/>
    <s v=""/>
    <s v=""/>
    <s v=""/>
    <n v="-1.0680607468078753E-2"/>
    <m/>
  </r>
  <r>
    <x v="502"/>
    <n v="525"/>
    <n v="0.05"/>
    <n v="0.05"/>
    <n v="120.35"/>
    <n v="44.9"/>
    <n v="24.766585892281281"/>
    <n v="60.84"/>
    <n v="137.56"/>
    <n v="6.3989477719184489"/>
    <n v="12.466035845622292"/>
    <n v="137.56"/>
    <n v="-8.6480253675409458E-3"/>
    <n v="-8.6500090006260688E-3"/>
    <n v="2.9548149874887805E-5"/>
    <n v="2.9548149874887805E-5"/>
    <n v="259.11693791440564"/>
    <s v=""/>
    <s v=""/>
    <s v=""/>
    <s v=""/>
    <s v=""/>
    <n v="-2.1942023762732226E-2"/>
    <m/>
  </r>
  <r>
    <x v="503"/>
    <n v="526"/>
    <n v="0"/>
    <n v="0"/>
    <n v="121.6"/>
    <n v="45.38"/>
    <n v="25.289612386929559"/>
    <n v="60.03"/>
    <n v="143.52000000000001"/>
    <n v="6.5680681909270247"/>
    <n v="12.632742482271153"/>
    <n v="143.52000000000001"/>
    <n v="4.3326548415236976E-2"/>
    <n v="4.3326548415236976E-2"/>
    <n v="2.1660401467229204E-3"/>
    <s v=""/>
    <n v="270.34358047016207"/>
    <s v=""/>
    <s v=""/>
    <s v=""/>
    <s v=""/>
    <s v=""/>
    <n v="2.111823151253479E-2"/>
    <m/>
  </r>
  <r>
    <x v="504"/>
    <n v="527"/>
    <n v="0"/>
    <n v="0"/>
    <n v="121"/>
    <n v="45.18"/>
    <n v="23.835070699297148"/>
    <n v="60.66"/>
    <n v="139.91999999999999"/>
    <n v="6.3882332452443737"/>
    <n v="12.518234715780878"/>
    <n v="139.91999999999999"/>
    <n v="-2.5083612040133985E-2"/>
    <n v="-2.5083612040133985E-2"/>
    <n v="4.7827170754158928E-4"/>
    <n v="4.7827170754158928E-4"/>
    <n v="263.56238698010776"/>
    <n v="1"/>
    <n v="-0.23757628596338332"/>
    <n v="-0.23757628596338332"/>
    <n v="3.0816856648922704E-2"/>
    <n v="3.0816856648922704E-2"/>
    <n v="-5.7515380836131877E-2"/>
    <m/>
  </r>
  <r>
    <x v="505"/>
    <n v="528"/>
    <n v="0.01"/>
    <n v="0.01"/>
    <n v="122.93"/>
    <n v="45.87"/>
    <n v="23.134320880376031"/>
    <n v="59.09"/>
    <n v="142.12"/>
    <n v="6.7956800469090668"/>
    <n v="12.71"/>
    <n v="142.12"/>
    <n v="1.572327044025168E-2"/>
    <n v="1.5722873634615997E-2"/>
    <n v="3.5861230361786952E-4"/>
    <s v=""/>
    <n v="267.70644966847425"/>
    <s v=""/>
    <s v=""/>
    <s v=""/>
    <s v=""/>
    <s v=""/>
    <n v="-2.9399947151899145E-2"/>
    <m/>
  </r>
  <r>
    <x v="506"/>
    <n v="529"/>
    <n v="0.01"/>
    <n v="0.01"/>
    <n v="123.12"/>
    <n v="45.83"/>
    <n v="23.315553315304388"/>
    <n v="58.06"/>
    <n v="134.68"/>
    <n v="6.9479208270919237"/>
    <n v="12.93"/>
    <n v="134.68"/>
    <n v="-5.2350126653532225E-2"/>
    <n v="-5.2350523459167908E-2"/>
    <n v="2.4143794616692557E-3"/>
    <n v="2.4143794616692557E-3"/>
    <n v="253.69198312236216"/>
    <s v=""/>
    <s v=""/>
    <s v=""/>
    <s v=""/>
    <s v=""/>
    <n v="7.8339206871678099E-3"/>
    <m/>
  </r>
  <r>
    <x v="507"/>
    <n v="530"/>
    <n v="0.01"/>
    <n v="0.01"/>
    <n v="123.45"/>
    <n v="46.02"/>
    <n v="22.608791017550104"/>
    <n v="57.71"/>
    <n v="132.04"/>
    <n v="7.0693744806062746"/>
    <n v="13.03"/>
    <n v="132.04"/>
    <n v="-1.9602019602019682E-2"/>
    <n v="-1.9602416407655365E-2"/>
    <n v="2.6857403011247501E-4"/>
    <n v="2.6857403011247501E-4"/>
    <n v="248.71910789632238"/>
    <s v=""/>
    <s v=""/>
    <s v=""/>
    <s v=""/>
    <s v=""/>
    <n v="-3.031291122267148E-2"/>
    <m/>
  </r>
  <r>
    <x v="508"/>
    <n v="531"/>
    <n v="0"/>
    <n v="0"/>
    <n v="123.13"/>
    <n v="45.96"/>
    <n v="23.362822397780999"/>
    <n v="57.09"/>
    <n v="129"/>
    <n v="7.2418005680163535"/>
    <n v="13.18"/>
    <n v="129"/>
    <n v="-2.3023326264768218E-2"/>
    <n v="-2.3023326264768218E-2"/>
    <n v="3.9240195851589368E-4"/>
    <n v="3.9240195851589368E-4"/>
    <n v="242.99276672694327"/>
    <s v=""/>
    <s v=""/>
    <s v=""/>
    <s v=""/>
    <s v=""/>
    <n v="3.3351247293390368E-2"/>
    <m/>
  </r>
  <r>
    <x v="509"/>
    <n v="532"/>
    <n v="0.01"/>
    <n v="0.01"/>
    <n v="123.43"/>
    <n v="46.08"/>
    <n v="23.60942747484593"/>
    <n v="56.71"/>
    <n v="127.04"/>
    <n v="7.3130224548742611"/>
    <n v="13.23"/>
    <n v="127.04"/>
    <n v="-1.5193798449612328E-2"/>
    <n v="-1.5194195255248011E-2"/>
    <n v="1.4352057366838762E-4"/>
    <n v="1.4352057366838762E-4"/>
    <n v="239.30078360458043"/>
    <s v=""/>
    <s v=""/>
    <s v=""/>
    <s v=""/>
    <s v=""/>
    <n v="1.0555448860851437E-2"/>
    <m/>
  </r>
  <r>
    <x v="510"/>
    <n v="533"/>
    <n v="0.01"/>
    <n v="0.01"/>
    <n v="124.5"/>
    <n v="46.68"/>
    <n v="22.833426987689879"/>
    <n v="56.22"/>
    <n v="125.2"/>
    <n v="7.4702760978533984"/>
    <n v="13.31"/>
    <n v="125.2"/>
    <n v="-1.4483627204030292E-2"/>
    <n v="-1.4484024009665974E-2"/>
    <n v="1.270092035272804E-4"/>
    <n v="1.270092035272804E-4"/>
    <n v="235.83484026521936"/>
    <s v=""/>
    <s v=""/>
    <s v=""/>
    <s v=""/>
    <s v=""/>
    <n v="-3.2868246719782661E-2"/>
    <m/>
  </r>
  <r>
    <x v="511"/>
    <n v="534"/>
    <n v="0.02"/>
    <n v="0.02"/>
    <n v="124.57"/>
    <n v="46.75"/>
    <n v="22.475150955121165"/>
    <n v="56.72"/>
    <n v="122.56"/>
    <n v="7.2985371890043496"/>
    <n v="13.29"/>
    <n v="122.56"/>
    <n v="-2.1086261980830634E-2"/>
    <n v="-2.1087055552584721E-2"/>
    <n v="3.1943939430248224E-4"/>
    <n v="3.1943939430248224E-4"/>
    <n v="230.86196503917961"/>
    <s v=""/>
    <s v=""/>
    <s v=""/>
    <s v=""/>
    <s v=""/>
    <n v="-1.5690856775983295E-2"/>
    <m/>
  </r>
  <r>
    <x v="512"/>
    <n v="535"/>
    <n v="0.02"/>
    <n v="0.02"/>
    <n v="124.87"/>
    <n v="46.94"/>
    <n v="21.880574973938337"/>
    <n v="56.51"/>
    <n v="124.64"/>
    <n v="7.4424445200440026"/>
    <n v="13.08"/>
    <n v="124.64"/>
    <n v="1.6971279373368064E-2"/>
    <n v="1.6970485801613977E-2"/>
    <n v="4.0742105675962005E-4"/>
    <s v=""/>
    <n v="234.77998794454425"/>
    <s v=""/>
    <s v=""/>
    <s v=""/>
    <s v=""/>
    <s v=""/>
    <n v="-2.6454815915145126E-2"/>
    <m/>
  </r>
  <r>
    <x v="513"/>
    <n v="536"/>
    <n v="0.02"/>
    <n v="0.02"/>
    <n v="124.22"/>
    <n v="46.66"/>
    <n v="19.961022558103824"/>
    <n v="57.67"/>
    <n v="122.64"/>
    <n v="7.3290272123634264"/>
    <n v="13.01"/>
    <n v="122.64"/>
    <n v="-1.6046213093709905E-2"/>
    <n v="-1.6047006665463992E-2"/>
    <n v="1.6468123472135657E-4"/>
    <n v="1.6468123472135657E-4"/>
    <n v="231.01265822784745"/>
    <s v=""/>
    <s v=""/>
    <s v=""/>
    <s v=""/>
    <s v=""/>
    <n v="-8.7728609422780907E-2"/>
    <m/>
  </r>
  <r>
    <x v="514"/>
    <n v="537"/>
    <n v="0.03"/>
    <n v="0.03"/>
    <n v="124.7"/>
    <n v="46.76"/>
    <n v="20.1861760883282"/>
    <n v="58"/>
    <n v="125.96"/>
    <n v="7.3739121010857138"/>
    <n v="13.12"/>
    <n v="125.96"/>
    <n v="2.7071102413568138E-2"/>
    <n v="2.706991211520493E-2"/>
    <n v="9.1712672021094198E-4"/>
    <s v=""/>
    <n v="237.26642555756413"/>
    <s v=""/>
    <s v=""/>
    <s v=""/>
    <s v=""/>
    <s v=""/>
    <n v="1.1279659124124599E-2"/>
    <m/>
  </r>
  <r>
    <x v="515"/>
    <n v="538"/>
    <n v="0.04"/>
    <n v="0.04"/>
    <n v="126.08"/>
    <n v="47.44"/>
    <n v="18.791051916430135"/>
    <n v="57.02"/>
    <n v="124.88"/>
    <n v="7.6101024588555912"/>
    <n v="13.14"/>
    <n v="124.88"/>
    <n v="-8.5741505239758098E-3"/>
    <n v="-8.5757375094466237E-3"/>
    <n v="2.8746213067325606E-5"/>
    <n v="2.8746213067325606E-5"/>
    <n v="235.23206751054786"/>
    <s v=""/>
    <s v=""/>
    <s v=""/>
    <s v=""/>
    <s v=""/>
    <n v="-6.9112850586136351E-2"/>
    <m/>
  </r>
  <r>
    <x v="516"/>
    <n v="539"/>
    <n v="0.04"/>
    <n v="0.04"/>
    <n v="126.75"/>
    <n v="47.8"/>
    <n v="20.144483918484017"/>
    <n v="56.44"/>
    <n v="120.6"/>
    <n v="7.8255174208523863"/>
    <n v="13.22"/>
    <n v="120.6"/>
    <n v="-3.427290198590649E-2"/>
    <n v="-3.4274488971377304E-2"/>
    <n v="9.6474229599850857E-4"/>
    <n v="9.6474229599850857E-4"/>
    <n v="227.16998191681671"/>
    <s v=""/>
    <s v=""/>
    <s v=""/>
    <s v=""/>
    <s v=""/>
    <n v="7.2025345258638671E-2"/>
    <m/>
  </r>
  <r>
    <x v="517"/>
    <n v="540"/>
    <n v="0.04"/>
    <n v="0.04"/>
    <n v="127.22"/>
    <n v="47.74"/>
    <n v="21.291208336952884"/>
    <n v="55.34"/>
    <n v="117.24"/>
    <n v="8.0646045733736003"/>
    <n v="13.56"/>
    <n v="117.24"/>
    <n v="-2.7860696517412964E-2"/>
    <n v="-2.7862283502883778E-2"/>
    <n v="6.0752861157484976E-4"/>
    <n v="6.0752861157484976E-4"/>
    <n v="220.84086799276608"/>
    <s v=""/>
    <s v=""/>
    <s v=""/>
    <s v=""/>
    <s v=""/>
    <n v="5.6924983688297265E-2"/>
    <m/>
  </r>
  <r>
    <x v="518"/>
    <n v="541"/>
    <n v="0.04"/>
    <n v="0.04"/>
    <n v="126.89"/>
    <n v="47.77"/>
    <n v="20.963160524179699"/>
    <n v="54.7"/>
    <n v="113.68"/>
    <n v="8.2599423369248299"/>
    <n v="13.74"/>
    <n v="113.68"/>
    <n v="-3.036506311838949E-2"/>
    <n v="-3.0366650103860304E-2"/>
    <n v="7.3725619792214443E-4"/>
    <n v="7.3725619792214443E-4"/>
    <n v="214.13502109704581"/>
    <s v=""/>
    <s v=""/>
    <s v=""/>
    <s v=""/>
    <s v=""/>
    <n v="-1.5407665341559185E-2"/>
    <m/>
  </r>
  <r>
    <x v="519"/>
    <n v="542"/>
    <n v="0.04"/>
    <n v="0.04"/>
    <n v="126.75"/>
    <n v="47.85"/>
    <n v="22.087873656985362"/>
    <n v="54.73"/>
    <n v="110.88"/>
    <n v="8.3101034178161548"/>
    <n v="13.62"/>
    <n v="110.88"/>
    <n v="-2.4630541871921263E-2"/>
    <n v="-2.4632128857392077E-2"/>
    <n v="4.5872819027145288E-4"/>
    <n v="4.5872819027145288E-4"/>
    <n v="208.86075949367029"/>
    <s v=""/>
    <s v=""/>
    <s v=""/>
    <s v=""/>
    <s v=""/>
    <n v="5.3651887629652679E-2"/>
    <m/>
  </r>
  <r>
    <x v="520"/>
    <n v="543"/>
    <n v="0.05"/>
    <n v="0.05"/>
    <n v="127.81"/>
    <n v="48.33"/>
    <n v="22.00461105651258"/>
    <n v="53.95"/>
    <n v="111.28"/>
    <n v="8.5590522323202318"/>
    <n v="13.85"/>
    <n v="111.28"/>
    <n v="3.6075036075036149E-3"/>
    <n v="3.6055199744184918E-3"/>
    <n v="4.6508416951645047E-5"/>
    <s v=""/>
    <n v="209.61422543700965"/>
    <s v=""/>
    <s v=""/>
    <s v=""/>
    <s v=""/>
    <s v=""/>
    <n v="-3.7696068786797696E-3"/>
    <m/>
  </r>
  <r>
    <x v="521"/>
    <n v="544"/>
    <n v="0.05"/>
    <n v="0.05"/>
    <n v="127.15"/>
    <n v="48.01"/>
    <n v="22.184295607736182"/>
    <n v="54.62"/>
    <n v="106.6"/>
    <n v="8.5669896922181294"/>
    <n v="13.73"/>
    <n v="106.6"/>
    <n v="-4.20560747663552E-2"/>
    <n v="-4.2058058399440323E-2"/>
    <n v="1.5088462670657162E-3"/>
    <n v="1.5088462670657162E-3"/>
    <n v="200.79867389993913"/>
    <s v=""/>
    <s v=""/>
    <s v=""/>
    <s v=""/>
    <s v=""/>
    <n v="8.1657681093354993E-3"/>
    <m/>
  </r>
  <r>
    <x v="522"/>
    <n v="545"/>
    <n v="0.05"/>
    <n v="0.05"/>
    <n v="127.09"/>
    <n v="48.03"/>
    <n v="20.843307409443813"/>
    <n v="53.63"/>
    <n v="106.56"/>
    <n v="8.7241201932978676"/>
    <n v="13.8"/>
    <n v="106.56"/>
    <n v="-3.7523452157595116E-4"/>
    <n v="-3.7721815466107422E-4"/>
    <n v="8.0483979430058858E-6"/>
    <n v="8.0483979430058858E-6"/>
    <n v="200.72332730560521"/>
    <s v=""/>
    <s v=""/>
    <s v=""/>
    <s v=""/>
    <s v=""/>
    <n v="-6.0447634759461646E-2"/>
    <m/>
  </r>
  <r>
    <x v="523"/>
    <n v="546"/>
    <n v="0.05"/>
    <n v="0.05"/>
    <n v="126.66"/>
    <n v="47.75"/>
    <n v="20.815601863735566"/>
    <n v="54.28"/>
    <n v="104.28"/>
    <n v="8.5235776681065829"/>
    <n v="13.74"/>
    <n v="104.28"/>
    <n v="-2.1396396396396455E-2"/>
    <n v="-2.1398380029481578E-2"/>
    <n v="3.3066483951095743E-4"/>
    <n v="3.3066483951095743E-4"/>
    <n v="196.42857142857085"/>
    <s v=""/>
    <s v=""/>
    <s v=""/>
    <s v=""/>
    <s v=""/>
    <n v="-1.3292298177061265E-3"/>
    <m/>
  </r>
  <r>
    <x v="524"/>
    <n v="547"/>
    <n v="0.05"/>
    <n v="0.05"/>
    <n v="126.61"/>
    <n v="47.74"/>
    <n v="20.728904630422157"/>
    <n v="54.64"/>
    <n v="107.44"/>
    <n v="8.4424091331993338"/>
    <n v="13.69"/>
    <n v="107.44"/>
    <n v="3.0303030303030276E-2"/>
    <n v="3.0301046669945153E-2"/>
    <n v="1.1232709554498319E-3"/>
    <s v=""/>
    <n v="202.38095238095178"/>
    <n v="1"/>
    <n v="-0.23213264722698701"/>
    <n v="-0.23217430434809161"/>
    <n v="2.8949431414886814E-2"/>
    <n v="2.8949431414886814E-2"/>
    <n v="-4.1650120847310703E-3"/>
    <m/>
  </r>
  <r>
    <x v="525"/>
    <n v="548"/>
    <n v="0.08"/>
    <n v="0.08"/>
    <n v="127.72"/>
    <n v="48.37"/>
    <n v="20.321715784702473"/>
    <n v="53.89"/>
    <n v="107.44"/>
    <n v="8.7878412775605153"/>
    <n v="13.85"/>
    <n v="107.44"/>
    <n v="0"/>
    <n v="-3.1733390453148047E-6"/>
    <n v="1.0310615197736311E-5"/>
    <n v="1.0310615197736311E-5"/>
    <n v="202.38095238095178"/>
    <s v=""/>
    <s v=""/>
    <s v=""/>
    <s v=""/>
    <s v=""/>
    <n v="-1.9643529312305542E-2"/>
    <m/>
  </r>
  <r>
    <x v="526"/>
    <n v="549"/>
    <n v="7.0000000000000007E-2"/>
    <n v="7.0000000000000007E-2"/>
    <n v="127.92"/>
    <n v="48.44"/>
    <n v="20.416006443719478"/>
    <n v="53.17"/>
    <n v="104.52"/>
    <n v="9.085653003803241"/>
    <n v="14.05"/>
    <n v="104.52"/>
    <n v="-2.7177959791511608E-2"/>
    <n v="-2.7180736601375877E-2"/>
    <n v="5.7439545152720604E-4"/>
    <n v="5.7439545152720604E-4"/>
    <n v="196.88065099457444"/>
    <s v=""/>
    <s v=""/>
    <s v=""/>
    <s v=""/>
    <s v=""/>
    <n v="4.6398965528287829E-3"/>
    <m/>
  </r>
  <r>
    <x v="527"/>
    <n v="550"/>
    <n v="0.06"/>
    <n v="0.06"/>
    <n v="129.72"/>
    <n v="49.24"/>
    <n v="20.074377945361796"/>
    <n v="51.87"/>
    <n v="101.32"/>
    <n v="9.5199579882192751"/>
    <n v="14.41"/>
    <n v="101.32"/>
    <n v="-3.0616150019135091E-2"/>
    <n v="-3.0618530260348775E-2"/>
    <n v="7.5099797433939258E-4"/>
    <n v="7.5099797433939258E-4"/>
    <n v="190.85292344785958"/>
    <s v=""/>
    <s v=""/>
    <s v=""/>
    <s v=""/>
    <s v=""/>
    <n v="-1.6733365523734757E-2"/>
    <m/>
  </r>
  <r>
    <x v="528"/>
    <n v="551"/>
    <n v="0.08"/>
    <n v="0.08"/>
    <n v="129.63"/>
    <n v="49.16"/>
    <n v="20.048870628780694"/>
    <n v="51.33"/>
    <n v="95.96"/>
    <n v="9.61"/>
    <n v="14.51"/>
    <n v="95.96"/>
    <n v="-5.2901697591788421E-2"/>
    <n v="-5.2904870930833736E-2"/>
    <n v="2.4691639694382791E-3"/>
    <n v="2.4691639694382791E-3"/>
    <n v="180.75647980711216"/>
    <s v=""/>
    <s v=""/>
    <s v=""/>
    <s v=""/>
    <s v=""/>
    <n v="-1.2706404477652001E-3"/>
    <m/>
  </r>
  <r>
    <x v="529"/>
    <n v="552"/>
    <n v="0.08"/>
    <n v="0.08"/>
    <n v="129.96"/>
    <n v="49.26"/>
    <n v="21.435799329170372"/>
    <n v="50.85"/>
    <n v="94.88"/>
    <n v="9.5"/>
    <n v="14.68"/>
    <n v="94.88"/>
    <n v="-1.1254689453939148E-2"/>
    <n v="-1.1257862792984463E-2"/>
    <n v="6.4700704062892189E-5"/>
    <n v="6.4700704062892189E-5"/>
    <n v="178.72212176009589"/>
    <s v=""/>
    <s v=""/>
    <s v=""/>
    <s v=""/>
    <s v=""/>
    <n v="6.9177397872910995E-2"/>
    <m/>
  </r>
  <r>
    <x v="530"/>
    <n v="553"/>
    <n v="0.09"/>
    <n v="0.09"/>
    <n v="130.34"/>
    <n v="49.41"/>
    <n v="19.495417579185229"/>
    <n v="51.25"/>
    <n v="95.8"/>
    <n v="9.2799999999999994"/>
    <n v="14.57"/>
    <n v="95.8"/>
    <n v="9.6964586846544076E-3"/>
    <n v="9.6928888558904802E-3"/>
    <n v="1.6659263314422582E-4"/>
    <s v=""/>
    <n v="180.45509342977644"/>
    <s v=""/>
    <s v=""/>
    <s v=""/>
    <s v=""/>
    <s v=""/>
    <n v="-9.0520615545445174E-2"/>
    <m/>
  </r>
  <r>
    <x v="531"/>
    <n v="554"/>
    <n v="0.08"/>
    <n v="0.08"/>
    <n v="130.51"/>
    <n v="49.47"/>
    <n v="19.641322429844241"/>
    <n v="52.55"/>
    <n v="97.92"/>
    <n v="8.82"/>
    <n v="14.35"/>
    <n v="97.92"/>
    <n v="2.2129436325678542E-2"/>
    <n v="2.2126262986633227E-2"/>
    <n v="6.4213845656006558E-4"/>
    <s v=""/>
    <n v="184.44846292947506"/>
    <s v=""/>
    <s v=""/>
    <s v=""/>
    <s v=""/>
    <s v=""/>
    <n v="7.4840587572123033E-3"/>
    <m/>
  </r>
  <r>
    <x v="532"/>
    <n v="555"/>
    <n v="0.09"/>
    <n v="0.09"/>
    <n v="129.54"/>
    <n v="49.09"/>
    <n v="19.490690568333193"/>
    <n v="54.88"/>
    <n v="102.68"/>
    <n v="8.08"/>
    <n v="13.54"/>
    <n v="102.68"/>
    <n v="4.861111111111116E-2"/>
    <n v="4.8607541282347233E-2"/>
    <n v="2.6854916265370357E-3"/>
    <s v=""/>
    <n v="193.41470765521345"/>
    <s v=""/>
    <s v=""/>
    <s v=""/>
    <s v=""/>
    <s v=""/>
    <n v="-7.6691303270990142E-3"/>
    <m/>
  </r>
  <r>
    <x v="533"/>
    <n v="556"/>
    <n v="0.11"/>
    <n v="0.11"/>
    <n v="130.51"/>
    <n v="49.38"/>
    <n v="19.172265613415117"/>
    <n v="53.27"/>
    <n v="111.48"/>
    <n v="8.7200000000000006"/>
    <n v="14.02"/>
    <n v="111.48"/>
    <n v="8.5703155434359246E-2"/>
    <n v="8.5698792744512087E-2"/>
    <n v="7.9055181461164369E-3"/>
    <s v=""/>
    <n v="209.99095840867935"/>
    <s v=""/>
    <s v=""/>
    <s v=""/>
    <s v=""/>
    <s v=""/>
    <n v="-1.6337284397476705E-2"/>
    <m/>
  </r>
  <r>
    <x v="534"/>
    <n v="557"/>
    <n v="0.1"/>
    <n v="0.1"/>
    <n v="130.34"/>
    <n v="49.31"/>
    <n v="18.370818101488386"/>
    <n v="54.32"/>
    <n v="103.04"/>
    <n v="8.44"/>
    <n v="13.74"/>
    <n v="103.04"/>
    <n v="-7.5708647290993913E-2"/>
    <n v="-7.571261357002268E-2"/>
    <n v="5.2560217091190331E-3"/>
    <n v="5.2560217091190331E-3"/>
    <n v="194.09282700421886"/>
    <s v=""/>
    <s v=""/>
    <s v=""/>
    <s v=""/>
    <s v=""/>
    <n v="-4.1802441510404922E-2"/>
    <m/>
  </r>
  <r>
    <x v="535"/>
    <n v="558"/>
    <n v="0.09"/>
    <n v="0.09"/>
    <n v="129.74"/>
    <n v="49.16"/>
    <n v="18.664870799745863"/>
    <n v="55.57"/>
    <n v="106.08"/>
    <n v="7.96"/>
    <n v="13.39"/>
    <n v="106.08"/>
    <n v="2.9503105590062084E-2"/>
    <n v="2.9499535761298157E-2"/>
    <n v="1.0701877227876615E-3"/>
    <s v=""/>
    <n v="199.81916817359797"/>
    <s v=""/>
    <s v=""/>
    <s v=""/>
    <s v=""/>
    <s v=""/>
    <n v="1.6006510795164575E-2"/>
    <m/>
  </r>
  <r>
    <x v="536"/>
    <n v="559"/>
    <n v="0.08"/>
    <n v="0.08"/>
    <n v="131.16999999999999"/>
    <n v="49.77"/>
    <n v="19.754318701586634"/>
    <n v="54.88"/>
    <n v="112.08"/>
    <n v="8.23"/>
    <n v="13.58"/>
    <n v="112.08"/>
    <n v="5.65610859728507E-2"/>
    <n v="5.6557912633805385E-2"/>
    <n v="3.5727040150130068E-3"/>
    <s v=""/>
    <n v="211.12115732368835"/>
    <s v=""/>
    <s v=""/>
    <s v=""/>
    <s v=""/>
    <s v=""/>
    <n v="5.8368895961262539E-2"/>
    <m/>
  </r>
  <r>
    <x v="537"/>
    <n v="560"/>
    <n v="7.0000000000000007E-2"/>
    <n v="7.0000000000000007E-2"/>
    <n v="131.52000000000001"/>
    <n v="49.91"/>
    <n v="20.768605283270478"/>
    <n v="55.57"/>
    <n v="107.76"/>
    <n v="8.35"/>
    <n v="13.39"/>
    <n v="107.76"/>
    <n v="-3.8543897216274048E-2"/>
    <n v="-3.8546674026138317E-2"/>
    <n v="1.2483845682935272E-3"/>
    <n v="1.2483845682935272E-3"/>
    <n v="202.98372513562327"/>
    <s v=""/>
    <s v=""/>
    <s v=""/>
    <s v=""/>
    <s v=""/>
    <n v="5.134505507407755E-2"/>
    <m/>
  </r>
  <r>
    <x v="538"/>
    <n v="561"/>
    <n v="0.08"/>
    <n v="0.08"/>
    <n v="131.58000000000001"/>
    <n v="49.76"/>
    <n v="21.476573806783378"/>
    <n v="56.38"/>
    <n v="106.4"/>
    <n v="8.35"/>
    <n v="13.21"/>
    <n v="106.4"/>
    <n v="-1.2620638455827726E-2"/>
    <n v="-1.2623811794873041E-2"/>
    <n v="8.8541019829551837E-5"/>
    <n v="8.8541019829551837E-5"/>
    <n v="200.42194092826946"/>
    <s v=""/>
    <s v=""/>
    <s v=""/>
    <s v=""/>
    <s v=""/>
    <n v="3.4088399960260307E-2"/>
    <m/>
  </r>
  <r>
    <x v="539"/>
    <n v="562"/>
    <n v="0.09"/>
    <n v="0.09"/>
    <n v="131.15"/>
    <n v="49.54"/>
    <n v="21.775910092111488"/>
    <n v="55.45"/>
    <n v="106.24"/>
    <n v="8.58"/>
    <n v="13.34"/>
    <n v="106.24"/>
    <n v="-1.5037593984963404E-3"/>
    <n v="-1.5073292272602679E-3"/>
    <n v="2.913366893930049E-6"/>
    <n v="2.913366893930049E-6"/>
    <n v="200.12055455093369"/>
    <s v=""/>
    <s v=""/>
    <s v=""/>
    <s v=""/>
    <s v=""/>
    <n v="1.3937804419882197E-2"/>
    <m/>
  </r>
  <r>
    <x v="540"/>
    <n v="563"/>
    <n v="0.09"/>
    <n v="0.09"/>
    <n v="131.72999999999999"/>
    <n v="49.83"/>
    <n v="23.214181422709618"/>
    <n v="54.71"/>
    <n v="103.24"/>
    <n v="9.14"/>
    <n v="13.58"/>
    <n v="103.24"/>
    <n v="-2.8237951807228878E-2"/>
    <n v="-2.8241521635992806E-2"/>
    <n v="6.263674285775676E-4"/>
    <n v="6.263674285775676E-4"/>
    <n v="194.4695599758885"/>
    <s v=""/>
    <s v=""/>
    <s v=""/>
    <s v=""/>
    <s v=""/>
    <n v="6.6048735713652607E-2"/>
    <m/>
  </r>
  <r>
    <x v="541"/>
    <n v="564"/>
    <n v="0.1"/>
    <n v="0.1"/>
    <n v="132.02000000000001"/>
    <n v="49.89"/>
    <n v="24.004616024357443"/>
    <n v="55.9"/>
    <n v="96.52"/>
    <n v="8.7799999999999994"/>
    <n v="13.31"/>
    <n v="96.52"/>
    <n v="-6.5091049980627647E-2"/>
    <n v="-6.5095016259656413E-2"/>
    <n v="3.8292369052363756E-3"/>
    <n v="3.8292369052363756E-3"/>
    <n v="181.81133212778727"/>
    <s v=""/>
    <s v=""/>
    <s v=""/>
    <s v=""/>
    <s v=""/>
    <n v="3.4049643502595088E-2"/>
    <m/>
  </r>
  <r>
    <x v="542"/>
    <n v="565"/>
    <n v="0.09"/>
    <n v="0.09"/>
    <n v="132.24"/>
    <n v="49.95"/>
    <n v="25.348366052402376"/>
    <n v="56.17"/>
    <n v="100.2"/>
    <n v="8.69"/>
    <n v="13.21"/>
    <n v="100.2"/>
    <n v="3.8126813095731515E-2"/>
    <n v="3.8123243266967588E-2"/>
    <n v="1.7087832243289143E-3"/>
    <s v=""/>
    <n v="188.74321880650939"/>
    <s v=""/>
    <s v=""/>
    <s v=""/>
    <s v=""/>
    <s v=""/>
    <n v="5.5978817852426033E-2"/>
    <m/>
  </r>
  <r>
    <x v="543"/>
    <n v="566"/>
    <n v="0.08"/>
    <n v="0.08"/>
    <n v="132.63"/>
    <n v="50"/>
    <n v="22.836562753352659"/>
    <n v="55.68"/>
    <n v="101.24"/>
    <n v="8.81"/>
    <n v="13.3"/>
    <n v="101.24"/>
    <n v="1.0379241516965898E-2"/>
    <n v="1.0376068177920583E-2"/>
    <n v="1.8469506317141739E-4"/>
    <s v=""/>
    <n v="190.70223025919168"/>
    <s v=""/>
    <s v=""/>
    <s v=""/>
    <s v=""/>
    <s v=""/>
    <n v="-9.909132974713615E-2"/>
    <m/>
  </r>
  <r>
    <x v="544"/>
    <n v="567"/>
    <n v="7.0000000000000007E-2"/>
    <n v="7.0000000000000007E-2"/>
    <n v="132.11000000000001"/>
    <n v="49.66"/>
    <n v="22.230048238763374"/>
    <n v="54.91"/>
    <n v="99.84"/>
    <n v="8.9499999999999993"/>
    <n v="13.5"/>
    <n v="99.84"/>
    <n v="-1.3828526274199837E-2"/>
    <n v="-1.3831303084064106E-2"/>
    <n v="1.1272313255989912E-4"/>
    <n v="1.1272313255989912E-4"/>
    <n v="188.06509945750395"/>
    <n v="1"/>
    <n v="-7.0737155621742431E-2"/>
    <n v="-7.0795470248163683E-2"/>
    <n v="7.685135216608827E-5"/>
    <n v="7.685135216608827E-5"/>
    <n v="-2.6558923124288702E-2"/>
    <m/>
  </r>
  <r>
    <x v="545"/>
    <n v="568"/>
    <n v="0.06"/>
    <n v="0.06"/>
    <n v="132.79"/>
    <n v="49.96"/>
    <n v="22.48006134222808"/>
    <n v="54.48"/>
    <n v="98.08"/>
    <n v="9.1199999999999992"/>
    <n v="13.61"/>
    <n v="98.08"/>
    <n v="-1.7628205128205177E-2"/>
    <n v="-1.7630585369418861E-2"/>
    <n v="2.0783251291153383E-4"/>
    <n v="2.0783251291153383E-4"/>
    <n v="184.74984930681077"/>
    <s v=""/>
    <s v=""/>
    <s v=""/>
    <s v=""/>
    <s v=""/>
    <n v="1.1246628922232785E-2"/>
    <m/>
  </r>
  <r>
    <x v="546"/>
    <n v="569"/>
    <n v="0.06"/>
    <n v="0.06"/>
    <n v="132.38999999999999"/>
    <n v="49.72"/>
    <n v="21.874955151543379"/>
    <n v="55.53"/>
    <n v="96.56"/>
    <n v="9.0299999999999994"/>
    <n v="13.36"/>
    <n v="96.56"/>
    <n v="-1.5497553017944532E-2"/>
    <n v="-1.5499933259158216E-2"/>
    <n v="1.5093953640124888E-4"/>
    <n v="1.5093953640124888E-4"/>
    <n v="181.88667872212122"/>
    <s v=""/>
    <s v=""/>
    <s v=""/>
    <s v=""/>
    <s v=""/>
    <n v="-2.6917461721869377E-2"/>
    <m/>
  </r>
  <r>
    <x v="547"/>
    <n v="570"/>
    <n v="7.0000000000000007E-2"/>
    <n v="7.0000000000000007E-2"/>
    <n v="131.85"/>
    <n v="49.41"/>
    <n v="21.4664050583932"/>
    <n v="55.63"/>
    <n v="97.12"/>
    <n v="9.0500000000000007"/>
    <n v="13.37"/>
    <n v="97.12"/>
    <n v="5.7995028997515075E-3"/>
    <n v="5.7967260898872386E-3"/>
    <n v="8.1196572861245921E-5"/>
    <s v=""/>
    <n v="182.94153104279633"/>
    <s v=""/>
    <s v=""/>
    <s v=""/>
    <s v=""/>
    <s v=""/>
    <n v="-1.8676613977942545E-2"/>
    <m/>
  </r>
  <r>
    <x v="548"/>
    <n v="571"/>
    <n v="0.08"/>
    <n v="0.08"/>
    <n v="129.91999999999999"/>
    <n v="48.55"/>
    <n v="22.166830523932422"/>
    <n v="56.71"/>
    <n v="96.76"/>
    <n v="8.35"/>
    <n v="13.06"/>
    <n v="96.76"/>
    <n v="-3.7067545304777516E-3"/>
    <n v="-3.7099278695230664E-3"/>
    <n v="2.4575801130733032E-7"/>
    <n v="2.4575801130733032E-7"/>
    <n v="182.26341169379091"/>
    <s v=""/>
    <s v=""/>
    <s v=""/>
    <s v=""/>
    <s v=""/>
    <n v="3.2628913114884209E-2"/>
    <m/>
  </r>
  <r>
    <x v="549"/>
    <n v="572"/>
    <n v="0.08"/>
    <n v="0.08"/>
    <n v="130.83000000000001"/>
    <n v="48.95"/>
    <n v="23.998667066815923"/>
    <n v="55.34"/>
    <n v="104.12"/>
    <n v="8.76"/>
    <n v="13.37"/>
    <n v="104.12"/>
    <n v="7.6064489458453899E-2"/>
    <n v="7.6061316119408584E-2"/>
    <n v="6.284605554494155E-3"/>
    <s v=""/>
    <n v="196.1271850512351"/>
    <s v=""/>
    <s v=""/>
    <s v=""/>
    <s v=""/>
    <s v=""/>
    <n v="8.2638631666613768E-2"/>
    <m/>
  </r>
  <r>
    <x v="550"/>
    <n v="573"/>
    <n v="0.08"/>
    <n v="0.08"/>
    <n v="132.13"/>
    <n v="49.54"/>
    <n v="22.605816698585652"/>
    <n v="54.33"/>
    <n v="98.92"/>
    <n v="9.09"/>
    <n v="13.59"/>
    <n v="98.92"/>
    <n v="-4.9942374183634342E-2"/>
    <n v="-4.9945547522679656E-2"/>
    <n v="2.1838199621849238E-3"/>
    <n v="2.1838199621849238E-3"/>
    <n v="186.33212778782342"/>
    <s v=""/>
    <s v=""/>
    <s v=""/>
    <s v=""/>
    <s v=""/>
    <n v="-5.8038655411667861E-2"/>
    <m/>
  </r>
  <r>
    <x v="551"/>
    <n v="574"/>
    <n v="0.08"/>
    <n v="0.08"/>
    <n v="132.63999999999999"/>
    <n v="49.87"/>
    <n v="24.14288151622733"/>
    <n v="53.58"/>
    <n v="95.2"/>
    <n v="9.26"/>
    <n v="13.77"/>
    <n v="95.2"/>
    <n v="-3.7606146380913863E-2"/>
    <n v="-3.7609319719959178E-2"/>
    <n v="1.1830250855527082E-3"/>
    <n v="1.1830250855527082E-3"/>
    <n v="179.32489451476738"/>
    <s v=""/>
    <s v=""/>
    <s v=""/>
    <s v=""/>
    <s v=""/>
    <n v="6.7994217512072713E-2"/>
    <m/>
  </r>
  <r>
    <x v="552"/>
    <n v="575"/>
    <n v="0.08"/>
    <n v="0.08"/>
    <n v="132.65"/>
    <n v="49.74"/>
    <n v="24.766139961914536"/>
    <n v="52.68"/>
    <n v="93.36"/>
    <n v="9.6999999999999993"/>
    <n v="14.01"/>
    <n v="93.36"/>
    <n v="-1.9327731092437017E-2"/>
    <n v="-1.9330904431482332E-2"/>
    <n v="2.5974854830759938E-4"/>
    <n v="2.5974854830759938E-4"/>
    <n v="175.85895117540633"/>
    <s v=""/>
    <s v=""/>
    <s v=""/>
    <s v=""/>
    <s v=""/>
    <n v="2.5815412516865081E-2"/>
    <m/>
  </r>
  <r>
    <x v="553"/>
    <n v="576"/>
    <n v="0.08"/>
    <n v="0.08"/>
    <n v="135.04"/>
    <n v="50.68"/>
    <n v="26.103737183338598"/>
    <n v="51.28"/>
    <n v="89.08"/>
    <n v="10.130000000000001"/>
    <n v="14.36"/>
    <n v="89.08"/>
    <n v="-4.5844044558697505E-2"/>
    <n v="-4.584721789774282E-2"/>
    <n v="1.817575237666084E-3"/>
    <n v="1.817575237666084E-3"/>
    <n v="167.79686558167521"/>
    <s v=""/>
    <s v=""/>
    <s v=""/>
    <s v=""/>
    <s v=""/>
    <n v="5.4009111774423628E-2"/>
    <m/>
  </r>
  <r>
    <x v="554"/>
    <n v="577"/>
    <n v="0.08"/>
    <n v="0.08"/>
    <n v="134.88999999999999"/>
    <n v="50.55"/>
    <n v="26.277404350865361"/>
    <n v="51.62"/>
    <n v="85"/>
    <n v="9.7899999999999991"/>
    <n v="14.3"/>
    <n v="85"/>
    <n v="-4.5801526717557217E-2"/>
    <n v="-4.5804700056602532E-2"/>
    <n v="1.8139517166484505E-3"/>
    <n v="1.8139517166484505E-3"/>
    <n v="160.11151295961375"/>
    <s v=""/>
    <s v=""/>
    <s v=""/>
    <s v=""/>
    <s v=""/>
    <n v="6.6529618463065619E-3"/>
    <m/>
  </r>
  <r>
    <x v="555"/>
    <n v="578"/>
    <n v="0.08"/>
    <n v="0.08"/>
    <n v="135.66999999999999"/>
    <n v="50.96"/>
    <n v="28.373309064937693"/>
    <n v="51.46"/>
    <n v="87.76"/>
    <n v="9.9499999999999993"/>
    <n v="14.26"/>
    <n v="87.76"/>
    <n v="3.2470588235294251E-2"/>
    <n v="3.2467414896248936E-2"/>
    <n v="1.2731767857442112E-3"/>
    <s v=""/>
    <n v="165.31042796865535"/>
    <s v=""/>
    <s v=""/>
    <s v=""/>
    <s v=""/>
    <s v=""/>
    <n v="7.9760720887309011E-2"/>
    <m/>
  </r>
  <r>
    <x v="556"/>
    <n v="579"/>
    <n v="0.08"/>
    <n v="0.08"/>
    <n v="135.86000000000001"/>
    <n v="51.02"/>
    <n v="29.637679911865476"/>
    <n v="51.92"/>
    <n v="86.48"/>
    <n v="9.9600000000000009"/>
    <n v="14.19"/>
    <n v="86.48"/>
    <n v="-1.4585232452142272E-2"/>
    <n v="-1.4588405791187586E-2"/>
    <n v="1.2937283020242609E-4"/>
    <n v="1.2937283020242609E-4"/>
    <n v="162.89933694996938"/>
    <s v=""/>
    <s v=""/>
    <s v=""/>
    <s v=""/>
    <s v=""/>
    <n v="4.4561980558349021E-2"/>
    <m/>
  </r>
  <r>
    <x v="557"/>
    <n v="580"/>
    <n v="0.09"/>
    <n v="0.09"/>
    <n v="136.4"/>
    <n v="51.16"/>
    <n v="27.05972739853755"/>
    <n v="50.79"/>
    <n v="86.24"/>
    <n v="10.58"/>
    <n v="14.51"/>
    <n v="86.24"/>
    <n v="-2.7752081406106077E-3"/>
    <n v="-2.7787779693745351E-3"/>
    <n v="1.8958190085364212E-7"/>
    <n v="1.8958190085364212E-7"/>
    <n v="162.44725738396576"/>
    <s v=""/>
    <s v=""/>
    <s v=""/>
    <s v=""/>
    <s v=""/>
    <n v="-8.6982264502284509E-2"/>
    <m/>
  </r>
  <r>
    <x v="558"/>
    <n v="581"/>
    <n v="0.09"/>
    <n v="0.09"/>
    <n v="136"/>
    <n v="50.91"/>
    <n v="27.396374608408607"/>
    <n v="50.32"/>
    <n v="81.040000000000006"/>
    <n v="11.05"/>
    <n v="14.64"/>
    <n v="81.040000000000006"/>
    <n v="-6.0296846011131611E-2"/>
    <n v="-6.0300415839895538E-2"/>
    <n v="3.2588374081907478E-3"/>
    <n v="3.2588374081907478E-3"/>
    <n v="152.65220012055411"/>
    <s v=""/>
    <s v=""/>
    <s v=""/>
    <s v=""/>
    <s v=""/>
    <n v="1.2440894356136599E-2"/>
    <m/>
  </r>
  <r>
    <x v="559"/>
    <n v="582"/>
    <n v="7.0000000000000007E-2"/>
    <n v="7.0000000000000007E-2"/>
    <n v="135.78"/>
    <n v="50.85"/>
    <n v="27.279794520834884"/>
    <n v="49.16"/>
    <n v="77.28"/>
    <n v="11.58"/>
    <n v="14.99"/>
    <n v="77.28"/>
    <n v="-4.6396841066140282E-2"/>
    <n v="-4.6399617876004551E-2"/>
    <n v="1.8649813529718379E-3"/>
    <n v="1.8649813529718379E-3"/>
    <n v="145.56962025316412"/>
    <s v=""/>
    <s v=""/>
    <s v=""/>
    <s v=""/>
    <s v=""/>
    <n v="-4.2553107569912674E-3"/>
    <m/>
  </r>
  <r>
    <x v="560"/>
    <n v="583"/>
    <n v="7.0000000000000007E-2"/>
    <n v="7.0000000000000007E-2"/>
    <n v="134.80000000000001"/>
    <n v="50.41"/>
    <n v="27.578215582962908"/>
    <n v="49.61"/>
    <n v="73.44"/>
    <n v="11.41"/>
    <n v="14.86"/>
    <n v="73.44"/>
    <n v="-4.9689440993788914E-2"/>
    <n v="-4.9692217803653183E-2"/>
    <n v="2.1602072537797944E-3"/>
    <n v="2.1602072537797944E-3"/>
    <n v="138.33634719710625"/>
    <s v=""/>
    <s v=""/>
    <s v=""/>
    <s v=""/>
    <s v=""/>
    <n v="1.0939270891505801E-2"/>
    <m/>
  </r>
  <r>
    <x v="561"/>
    <n v="584"/>
    <n v="7.0000000000000007E-2"/>
    <n v="7.0000000000000007E-2"/>
    <n v="135.22999999999999"/>
    <n v="50.61"/>
    <n v="27.586668270148905"/>
    <n v="48.57"/>
    <n v="74.319999999999993"/>
    <n v="12.24"/>
    <n v="15.14"/>
    <n v="74.319999999999993"/>
    <n v="1.1982570806100101E-2"/>
    <n v="1.1979793996235832E-2"/>
    <n v="2.3085708911425772E-4"/>
    <s v=""/>
    <n v="139.99397227245282"/>
    <s v=""/>
    <s v=""/>
    <s v=""/>
    <s v=""/>
    <s v=""/>
    <n v="3.0649869860377508E-4"/>
    <m/>
  </r>
  <r>
    <x v="562"/>
    <n v="585"/>
    <n v="0.08"/>
    <n v="0.08"/>
    <n v="137.13"/>
    <n v="51.25"/>
    <n v="26.434313743421487"/>
    <n v="46.22"/>
    <n v="69.2"/>
    <n v="13.36"/>
    <n v="15.88"/>
    <n v="69.2"/>
    <n v="-6.889128094725494E-2"/>
    <n v="-6.8894454286300255E-2"/>
    <n v="4.3138973785215012E-3"/>
    <n v="4.3138973785215012E-3"/>
    <n v="130.34960819770905"/>
    <s v=""/>
    <s v=""/>
    <s v=""/>
    <s v=""/>
    <s v=""/>
    <n v="-4.1772152963261755E-2"/>
    <m/>
  </r>
  <r>
    <x v="563"/>
    <n v="586"/>
    <n v="0.08"/>
    <n v="0.08"/>
    <n v="136.71"/>
    <n v="51.13"/>
    <n v="26.741391619609814"/>
    <n v="46.9"/>
    <n v="62.68"/>
    <n v="12.05"/>
    <n v="15.64"/>
    <n v="62.68"/>
    <n v="-9.4219653179190788E-2"/>
    <n v="-9.4222826518236102E-2"/>
    <n v="8.2825722836712239E-3"/>
    <n v="8.2825722836712239E-3"/>
    <n v="118.06811332127749"/>
    <s v=""/>
    <s v=""/>
    <s v=""/>
    <s v=""/>
    <s v=""/>
    <n v="1.1616638856938363E-2"/>
    <m/>
  </r>
  <r>
    <x v="564"/>
    <n v="587"/>
    <n v="0.05"/>
    <n v="0.05"/>
    <n v="136.03"/>
    <n v="50.71"/>
    <n v="25.906660319583153"/>
    <n v="46.78"/>
    <n v="68.8"/>
    <n v="11.9"/>
    <n v="15.51"/>
    <n v="68.8"/>
    <n v="9.7638800255264835E-2"/>
    <n v="9.7636816622179712E-2"/>
    <n v="1.0170925134712195E-2"/>
    <s v=""/>
    <n v="129.59614225436968"/>
    <s v=""/>
    <s v=""/>
    <s v=""/>
    <s v=""/>
    <s v=""/>
    <n v="-3.1214953653142721E-2"/>
    <m/>
  </r>
  <r>
    <x v="565"/>
    <n v="588"/>
    <n v="0.06"/>
    <n v="0.06"/>
    <n v="135.80000000000001"/>
    <n v="50.66"/>
    <n v="24.100169517670192"/>
    <n v="46.67"/>
    <n v="69.319999999999993"/>
    <n v="11.98"/>
    <n v="15.7"/>
    <n v="69.319999999999993"/>
    <n v="7.5581395348836011E-3"/>
    <n v="7.5557592936699169E-3"/>
    <n v="1.1599176485892608E-4"/>
    <s v=""/>
    <n v="130.57564798071084"/>
    <s v=""/>
    <s v=""/>
    <s v=""/>
    <s v=""/>
    <s v=""/>
    <n v="-6.9730747986355285E-2"/>
    <m/>
  </r>
  <r>
    <x v="566"/>
    <n v="589"/>
    <n v="0.06"/>
    <n v="0.06"/>
    <n v="136.36000000000001"/>
    <n v="50.81"/>
    <n v="23.333859955790707"/>
    <n v="46.23"/>
    <n v="68.959999999999994"/>
    <n v="12.27"/>
    <n v="15.84"/>
    <n v="68.959999999999994"/>
    <n v="-5.1933064050778688E-3"/>
    <n v="-5.195686646291553E-3"/>
    <n v="3.9263368575660037E-6"/>
    <n v="3.9263368575660037E-6"/>
    <n v="129.89752863170543"/>
    <n v="1"/>
    <n v="-0.30929487179487192"/>
    <n v="-0.30934485805014045"/>
    <n v="6.116514356095952E-2"/>
    <n v="6.116514356095952E-2"/>
    <n v="-3.179685359962417E-2"/>
    <m/>
  </r>
  <r>
    <x v="567"/>
    <n v="590"/>
    <n v="0.08"/>
    <n v="0.08"/>
    <n v="137.35"/>
    <n v="51.2"/>
    <n v="21.977313984917672"/>
    <n v="45.43"/>
    <n v="67.12"/>
    <n v="12.29"/>
    <n v="16.09"/>
    <n v="67.12"/>
    <n v="-2.6682134570765514E-2"/>
    <n v="-2.6685307909810829E-2"/>
    <n v="5.5089346949273549E-4"/>
    <n v="5.5089346949273549E-4"/>
    <n v="126.43158529234439"/>
    <s v=""/>
    <s v=""/>
    <s v=""/>
    <s v=""/>
    <s v=""/>
    <n v="-5.813637235516133E-2"/>
    <m/>
  </r>
  <r>
    <x v="568"/>
    <n v="591"/>
    <n v="7.0000000000000007E-2"/>
    <n v="7.0000000000000007E-2"/>
    <n v="136.79"/>
    <n v="51.01"/>
    <n v="23.972110789025106"/>
    <n v="45.65"/>
    <n v="67.16"/>
    <n v="12.05"/>
    <n v="16.04"/>
    <n v="67.16"/>
    <n v="5.9594755661485088E-4"/>
    <n v="5.9317074675058201E-4"/>
    <n v="1.4495980679661792E-5"/>
    <s v=""/>
    <n v="126.5069318866783"/>
    <s v=""/>
    <s v=""/>
    <s v=""/>
    <s v=""/>
    <s v=""/>
    <n v="9.0766178500084088E-2"/>
    <m/>
  </r>
  <r>
    <x v="569"/>
    <n v="592"/>
    <n v="7.0000000000000007E-2"/>
    <n v="7.0000000000000007E-2"/>
    <n v="135.44"/>
    <n v="50.43"/>
    <n v="23.168395557749726"/>
    <n v="46"/>
    <n v="68.400000000000006"/>
    <n v="11.81"/>
    <n v="15.87"/>
    <n v="68.400000000000006"/>
    <n v="1.846337105419904E-2"/>
    <n v="1.8460594244334771E-2"/>
    <n v="4.6979618564221094E-4"/>
    <s v=""/>
    <n v="128.84267631103032"/>
    <s v=""/>
    <s v=""/>
    <s v=""/>
    <s v=""/>
    <s v=""/>
    <n v="-3.352709481233225E-2"/>
    <m/>
  </r>
  <r>
    <x v="570"/>
    <n v="593"/>
    <n v="0.08"/>
    <n v="0.08"/>
    <n v="135.37"/>
    <n v="50.28"/>
    <n v="22.174336577194023"/>
    <n v="46.62"/>
    <n v="69.92"/>
    <n v="11.55"/>
    <n v="15.82"/>
    <n v="69.92"/>
    <n v="2.2222222222222143E-2"/>
    <n v="2.2219048883176828E-2"/>
    <n v="6.4684953871118743E-4"/>
    <s v=""/>
    <n v="131.70584689571987"/>
    <s v=""/>
    <s v=""/>
    <s v=""/>
    <s v=""/>
    <s v=""/>
    <n v="-4.290581875114767E-2"/>
    <m/>
  </r>
  <r>
    <x v="571"/>
    <n v="594"/>
    <n v="0.09"/>
    <n v="0.09"/>
    <n v="133.85"/>
    <n v="49.62"/>
    <n v="21.46680994948996"/>
    <n v="47.89"/>
    <n v="71.44"/>
    <n v="10.81"/>
    <n v="15.36"/>
    <n v="71.44"/>
    <n v="2.1739130434782483E-2"/>
    <n v="2.1735560606018556E-2"/>
    <n v="6.2248995585216993E-4"/>
    <s v=""/>
    <n v="134.56901748040943"/>
    <s v=""/>
    <s v=""/>
    <s v=""/>
    <s v=""/>
    <s v=""/>
    <n v="-3.1907454152731732E-2"/>
    <m/>
  </r>
  <r>
    <x v="572"/>
    <n v="595"/>
    <n v="0.09"/>
    <n v="0.09"/>
    <n v="131.6"/>
    <n v="48.71"/>
    <n v="23.302563797503396"/>
    <n v="50.06"/>
    <n v="75.92"/>
    <n v="9.94"/>
    <n v="14.56"/>
    <n v="75.92"/>
    <n v="6.2709966405375184E-2"/>
    <n v="6.2706396576611256E-2"/>
    <n v="4.3455234718433253E-3"/>
    <s v=""/>
    <n v="143.00783604581025"/>
    <s v=""/>
    <s v=""/>
    <s v=""/>
    <s v=""/>
    <s v=""/>
    <n v="8.5515912812981904E-2"/>
    <m/>
  </r>
  <r>
    <x v="573"/>
    <n v="596"/>
    <n v="0.09"/>
    <n v="0.09"/>
    <n v="132.66999999999999"/>
    <n v="49.16"/>
    <n v="23.448192232268223"/>
    <n v="49.86"/>
    <n v="82"/>
    <n v="10.220000000000001"/>
    <n v="14.62"/>
    <n v="82"/>
    <n v="8.0084299262381364E-2"/>
    <n v="8.0080729433617437E-2"/>
    <n v="6.9380432714370999E-3"/>
    <s v=""/>
    <n v="154.4605183845685"/>
    <s v=""/>
    <s v=""/>
    <s v=""/>
    <s v=""/>
    <s v=""/>
    <n v="6.2494597603216708E-3"/>
    <m/>
  </r>
  <r>
    <x v="574"/>
    <n v="597"/>
    <n v="0.08"/>
    <n v="0.08"/>
    <n v="134.4"/>
    <n v="49.97"/>
    <n v="24.685356353875587"/>
    <n v="48.24"/>
    <n v="80.16"/>
    <n v="11.08"/>
    <n v="15.12"/>
    <n v="80.16"/>
    <n v="-2.2439024390243922E-2"/>
    <n v="-2.2442197729289237E-2"/>
    <n v="3.6971635788095146E-4"/>
    <n v="3.6971635788095146E-4"/>
    <n v="150.99457504520745"/>
    <s v=""/>
    <s v=""/>
    <s v=""/>
    <s v=""/>
    <s v=""/>
    <n v="5.2761599246224165E-2"/>
    <m/>
  </r>
  <r>
    <x v="575"/>
    <n v="598"/>
    <n v="0.08"/>
    <n v="0.08"/>
    <n v="132.80000000000001"/>
    <n v="49.38"/>
    <n v="23.82938597446875"/>
    <n v="49.35"/>
    <n v="73.239999999999995"/>
    <n v="10.37"/>
    <n v="14.7"/>
    <n v="73.239999999999995"/>
    <n v="-8.6327345309381243E-2"/>
    <n v="-8.6330518648426557E-2"/>
    <n v="6.9083244192971131E-3"/>
    <n v="6.9083244192971131E-3"/>
    <n v="137.95961422543655"/>
    <s v=""/>
    <s v=""/>
    <s v=""/>
    <s v=""/>
    <s v=""/>
    <n v="-3.4675228792978366E-2"/>
    <m/>
  </r>
  <r>
    <x v="576"/>
    <n v="599"/>
    <n v="0.08"/>
    <n v="0.08"/>
    <n v="132.72"/>
    <n v="49.39"/>
    <n v="24.247242326479899"/>
    <n v="48.38"/>
    <n v="77.16"/>
    <n v="10.57"/>
    <n v="14.89"/>
    <n v="77.16"/>
    <n v="5.3522665210267606E-2"/>
    <n v="5.3519491871222291E-2"/>
    <n v="3.2187104325231237E-3"/>
    <s v=""/>
    <n v="145.34358047016227"/>
    <s v=""/>
    <s v=""/>
    <s v=""/>
    <s v=""/>
    <s v=""/>
    <n v="1.7535338613376205E-2"/>
    <m/>
  </r>
  <r>
    <x v="577"/>
    <n v="600"/>
    <n v="0.06"/>
    <n v="0.06"/>
    <n v="134.68"/>
    <n v="50.08"/>
    <n v="23.340574093553922"/>
    <n v="47.73"/>
    <n v="75.959999999999994"/>
    <n v="11.11"/>
    <n v="15.2"/>
    <n v="75.959999999999994"/>
    <n v="-1.5552099533437058E-2"/>
    <n v="-1.5554479774650742E-2"/>
    <n v="1.5228280091107084E-4"/>
    <n v="1.5228280091107084E-4"/>
    <n v="143.08318264014417"/>
    <s v=""/>
    <s v=""/>
    <s v=""/>
    <s v=""/>
    <s v=""/>
    <n v="-3.7392632973186471E-2"/>
    <m/>
  </r>
  <r>
    <x v="578"/>
    <n v="601"/>
    <n v="0.06"/>
    <n v="0.06"/>
    <n v="134.22999999999999"/>
    <n v="49.88"/>
    <n v="23.072055718486219"/>
    <n v="47.9"/>
    <n v="71.959999999999994"/>
    <n v="10.92"/>
    <n v="15.12"/>
    <n v="71.959999999999994"/>
    <n v="-5.2659294365455467E-2"/>
    <n v="-5.2661674606669151E-2"/>
    <n v="2.4450539310257513E-3"/>
    <n v="2.4450539310257513E-3"/>
    <n v="135.54852320675059"/>
    <s v=""/>
    <s v=""/>
    <s v=""/>
    <s v=""/>
    <s v=""/>
    <n v="-1.1504360346554648E-2"/>
    <m/>
  </r>
  <r>
    <x v="579"/>
    <n v="602"/>
    <n v="0.06"/>
    <n v="0.06"/>
    <n v="133.36000000000001"/>
    <n v="49.67"/>
    <n v="23.470769873976455"/>
    <n v="48.25"/>
    <n v="73"/>
    <n v="10.84"/>
    <n v="15.03"/>
    <n v="73"/>
    <n v="1.4452473596442639E-2"/>
    <n v="1.4450093355228955E-2"/>
    <n v="3.12026836043528E-4"/>
    <s v=""/>
    <n v="137.50753465943293"/>
    <s v=""/>
    <s v=""/>
    <s v=""/>
    <s v=""/>
    <s v=""/>
    <n v="1.728125834798383E-2"/>
    <m/>
  </r>
  <r>
    <x v="580"/>
    <n v="603"/>
    <n v="7.0000000000000007E-2"/>
    <n v="7.0000000000000007E-2"/>
    <n v="133.59"/>
    <n v="49.76"/>
    <n v="24.294285137713988"/>
    <n v="47.25"/>
    <n v="73.52"/>
    <n v="11.22"/>
    <n v="15.31"/>
    <n v="73.52"/>
    <n v="7.1232876712328252E-3"/>
    <n v="7.1205108613685564E-3"/>
    <n v="1.0680600069958853E-4"/>
    <s v=""/>
    <n v="138.48704038577409"/>
    <s v=""/>
    <s v=""/>
    <s v=""/>
    <s v=""/>
    <s v=""/>
    <n v="3.5086844963301222E-2"/>
    <m/>
  </r>
  <r>
    <x v="581"/>
    <n v="604"/>
    <n v="0.08"/>
    <n v="0.08"/>
    <n v="132.46"/>
    <n v="49.23"/>
    <n v="24.568794019994456"/>
    <n v="48.16"/>
    <n v="71.08"/>
    <n v="10.83"/>
    <n v="15.07"/>
    <n v="71.08"/>
    <n v="-3.3188248095756268E-2"/>
    <n v="-3.3191421434801582E-2"/>
    <n v="8.9863452398568724E-4"/>
    <n v="8.9863452398568724E-4"/>
    <n v="133.89089813140401"/>
    <s v=""/>
    <s v=""/>
    <s v=""/>
    <s v=""/>
    <s v=""/>
    <n v="1.1299319190681728E-2"/>
    <m/>
  </r>
  <r>
    <x v="582"/>
    <n v="605"/>
    <n v="0.09"/>
    <n v="0.09"/>
    <n v="132.97"/>
    <n v="49.42"/>
    <n v="25.061336450604529"/>
    <n v="47.53"/>
    <n v="73.44"/>
    <n v="11.1"/>
    <n v="15.29"/>
    <n v="73.44"/>
    <n v="3.3202025886325259E-2"/>
    <n v="3.3198456057561332E-2"/>
    <n v="1.3258806477714829E-3"/>
    <s v=""/>
    <n v="138.33634719710622"/>
    <s v=""/>
    <s v=""/>
    <s v=""/>
    <s v=""/>
    <s v=""/>
    <n v="2.0047480971562281E-2"/>
    <m/>
  </r>
  <r>
    <x v="583"/>
    <n v="606"/>
    <n v="0.09"/>
    <n v="0.09"/>
    <n v="134.79"/>
    <n v="50.03"/>
    <n v="24.898399453261803"/>
    <n v="45.96"/>
    <n v="71.64"/>
    <n v="11.79"/>
    <n v="15.54"/>
    <n v="71.64"/>
    <n v="-2.450980392156854E-2"/>
    <n v="-2.4513373750332468E-2"/>
    <n v="4.5365531332953313E-4"/>
    <n v="4.5365531332953313E-4"/>
    <n v="134.94575045207912"/>
    <s v=""/>
    <s v=""/>
    <s v=""/>
    <s v=""/>
    <s v=""/>
    <n v="-6.5015286660339636E-3"/>
    <m/>
  </r>
  <r>
    <x v="584"/>
    <n v="607"/>
    <n v="0.09"/>
    <n v="0.09"/>
    <n v="135.72999999999999"/>
    <n v="50.43"/>
    <n v="26.400068784920652"/>
    <n v="45.09"/>
    <n v="67.28"/>
    <n v="12.2"/>
    <n v="15.72"/>
    <n v="67.28"/>
    <n v="-6.0859854829704019E-2"/>
    <n v="-6.0863424658467946E-2"/>
    <n v="3.3234344864984601E-3"/>
    <n v="3.3234344864984601E-3"/>
    <n v="126.73297166968013"/>
    <s v=""/>
    <s v=""/>
    <s v=""/>
    <s v=""/>
    <s v=""/>
    <n v="6.0311882074095574E-2"/>
    <m/>
  </r>
  <r>
    <x v="585"/>
    <n v="608"/>
    <n v="0.09"/>
    <n v="0.09"/>
    <n v="135.94999999999999"/>
    <n v="50.57"/>
    <n v="24.061455808483888"/>
    <n v="45.22"/>
    <n v="64.92"/>
    <n v="12.2"/>
    <n v="16"/>
    <n v="64.92"/>
    <n v="-3.5077288941736007E-2"/>
    <n v="-3.5080858770499934E-2"/>
    <n v="1.0154847055501334E-3"/>
    <n v="1.0154847055501334E-3"/>
    <n v="122.28752260397792"/>
    <s v=""/>
    <s v=""/>
    <s v=""/>
    <s v=""/>
    <s v=""/>
    <n v="-8.858359406141196E-2"/>
    <m/>
  </r>
  <r>
    <x v="586"/>
    <n v="609"/>
    <n v="0.09"/>
    <n v="0.09"/>
    <n v="135.44999999999999"/>
    <n v="50.43"/>
    <n v="22.699981575506335"/>
    <n v="45.38"/>
    <n v="64.760000000000005"/>
    <n v="11.93"/>
    <n v="15.95"/>
    <n v="64.760000000000005"/>
    <n v="-2.4645717806530687E-3"/>
    <n v="-2.4681416094169961E-3"/>
    <n v="5.5658522732710155E-7"/>
    <n v="5.5658522732710155E-7"/>
    <n v="121.98613622664219"/>
    <n v="1"/>
    <n v="-6.0904872389791032E-2"/>
    <n v="-6.0979841470068519E-2"/>
    <n v="1.1006915478840312E-6"/>
    <n v="1.1006915478840312E-6"/>
    <n v="-5.6583202771027158E-2"/>
    <m/>
  </r>
  <r>
    <x v="587"/>
    <n v="610"/>
    <n v="0.08"/>
    <n v="0.08"/>
    <n v="136.29"/>
    <n v="50.75"/>
    <n v="23.449911283622491"/>
    <n v="44.54"/>
    <n v="66.2"/>
    <n v="12.33"/>
    <n v="16.329999999999998"/>
    <n v="66.2"/>
    <n v="2.2235948116120952E-2"/>
    <n v="2.2232774777075637E-2"/>
    <n v="6.4754791493346607E-4"/>
    <s v=""/>
    <n v="124.69861362266387"/>
    <s v=""/>
    <s v=""/>
    <s v=""/>
    <s v=""/>
    <s v=""/>
    <n v="3.303657783252742E-2"/>
    <m/>
  </r>
  <r>
    <x v="588"/>
    <n v="611"/>
    <n v="0.08"/>
    <n v="0.08"/>
    <n v="135.88"/>
    <n v="50.61"/>
    <n v="23.731109187674836"/>
    <n v="44.67"/>
    <n v="64.040000000000006"/>
    <n v="12.2"/>
    <n v="16.13"/>
    <n v="64.040000000000006"/>
    <n v="-3.262839879154078E-2"/>
    <n v="-3.2631572130586095E-2"/>
    <n v="8.653824886753833E-4"/>
    <n v="8.653824886753833E-4"/>
    <n v="120.62989752863133"/>
    <s v=""/>
    <s v=""/>
    <s v=""/>
    <s v=""/>
    <s v=""/>
    <n v="1.1991427202060829E-2"/>
    <m/>
  </r>
  <r>
    <x v="589"/>
    <n v="612"/>
    <n v="7.0000000000000007E-2"/>
    <n v="7.0000000000000007E-2"/>
    <n v="134.85"/>
    <n v="50.1"/>
    <n v="24.709017060372247"/>
    <n v="44.45"/>
    <n v="64.760000000000005"/>
    <n v="11.93"/>
    <n v="16.28"/>
    <n v="64.760000000000005"/>
    <n v="1.1242973141786461E-2"/>
    <n v="1.1240196331922192E-2"/>
    <n v="2.0892922661690179E-4"/>
    <s v=""/>
    <n v="121.98613622664219"/>
    <s v=""/>
    <s v=""/>
    <s v=""/>
    <s v=""/>
    <s v=""/>
    <n v="4.1207845152273867E-2"/>
    <m/>
  </r>
  <r>
    <x v="590"/>
    <n v="613"/>
    <n v="0.08"/>
    <n v="0.08"/>
    <n v="132.66999999999999"/>
    <n v="49.31"/>
    <n v="24.829484120006033"/>
    <n v="45.79"/>
    <n v="66.16"/>
    <n v="11.42"/>
    <n v="15.87"/>
    <n v="66.16"/>
    <n v="2.1618282890673024E-2"/>
    <n v="2.1615109551627709E-2"/>
    <n v="6.1649401725422765E-4"/>
    <s v=""/>
    <n v="124.62326702832992"/>
    <s v=""/>
    <s v=""/>
    <s v=""/>
    <s v=""/>
    <s v=""/>
    <n v="4.8754290524567227E-3"/>
    <m/>
  </r>
  <r>
    <x v="591"/>
    <n v="614"/>
    <n v="0.09"/>
    <n v="0.09"/>
    <n v="132.76"/>
    <n v="49.26"/>
    <n v="25.665821281262907"/>
    <n v="44.9"/>
    <n v="68.92"/>
    <n v="11.59"/>
    <n v="16.059999999999999"/>
    <n v="68.92"/>
    <n v="4.1717049576783571E-2"/>
    <n v="4.1713479748019644E-2"/>
    <n v="2.0184953299042588E-3"/>
    <s v=""/>
    <n v="129.8221820373715"/>
    <s v=""/>
    <s v=""/>
    <s v=""/>
    <s v=""/>
    <s v=""/>
    <n v="3.3683227457110491E-2"/>
    <m/>
  </r>
  <r>
    <x v="592"/>
    <n v="615"/>
    <n v="0.09"/>
    <n v="0.09"/>
    <n v="132.22999999999999"/>
    <n v="48.98"/>
    <n v="24.850296924775062"/>
    <n v="45.31"/>
    <n v="67.84"/>
    <n v="11.45"/>
    <n v="15.73"/>
    <n v="67.84"/>
    <n v="-1.5670342426001183E-2"/>
    <n v="-1.567391225476511E-2"/>
    <n v="1.552447283306711E-4"/>
    <n v="1.552447283306711E-4"/>
    <n v="127.78782399035524"/>
    <s v=""/>
    <s v=""/>
    <s v=""/>
    <s v=""/>
    <s v=""/>
    <n v="-3.1774722793819599E-2"/>
    <m/>
  </r>
  <r>
    <x v="593"/>
    <n v="616"/>
    <n v="0.09"/>
    <n v="0.09"/>
    <n v="131.44999999999999"/>
    <n v="48.77"/>
    <n v="24.474489149987651"/>
    <n v="46.26"/>
    <n v="68.48"/>
    <n v="11.01"/>
    <n v="15.57"/>
    <n v="68.48"/>
    <n v="9.4339622641510523E-3"/>
    <n v="9.4303924353871249E-3"/>
    <n v="1.5988541456366889E-4"/>
    <s v=""/>
    <n v="128.99336949969822"/>
    <s v=""/>
    <s v=""/>
    <s v=""/>
    <s v=""/>
    <s v=""/>
    <n v="-1.5122868588855365E-2"/>
    <m/>
  </r>
  <r>
    <x v="594"/>
    <n v="617"/>
    <n v="0.09"/>
    <n v="0.09"/>
    <n v="131.72"/>
    <n v="48.8"/>
    <n v="25.689990112329745"/>
    <n v="45.5"/>
    <n v="71"/>
    <n v="11.38"/>
    <n v="15.82"/>
    <n v="71"/>
    <n v="3.6799065420560773E-2"/>
    <n v="3.6795495591796845E-2"/>
    <n v="1.6007747816747886E-3"/>
    <s v=""/>
    <n v="133.74020494273617"/>
    <s v=""/>
    <s v=""/>
    <s v=""/>
    <s v=""/>
    <s v=""/>
    <n v="4.9663997270509241E-2"/>
    <m/>
  </r>
  <r>
    <x v="595"/>
    <n v="618"/>
    <n v="0.09"/>
    <n v="0.09"/>
    <n v="131.32"/>
    <n v="48.74"/>
    <n v="25.23787394973348"/>
    <n v="46.28"/>
    <n v="68.84"/>
    <n v="11.18"/>
    <n v="15.72"/>
    <n v="68.84"/>
    <n v="-3.0422535211267587E-2"/>
    <n v="-3.0426105040031515E-2"/>
    <n v="7.4048842861330118E-4"/>
    <n v="7.4048842861330118E-4"/>
    <n v="129.67148884870363"/>
    <s v=""/>
    <s v=""/>
    <s v=""/>
    <s v=""/>
    <s v=""/>
    <n v="-1.7598923184453674E-2"/>
    <m/>
  </r>
  <r>
    <x v="596"/>
    <n v="619"/>
    <n v="0.09"/>
    <n v="0.09"/>
    <n v="129.87"/>
    <n v="48.16"/>
    <n v="26.035410523661515"/>
    <n v="47.44"/>
    <n v="69.92"/>
    <n v="10.54"/>
    <n v="15.19"/>
    <n v="69.92"/>
    <n v="1.568855316676343E-2"/>
    <n v="1.5684983337999503E-2"/>
    <n v="3.5717867752715687E-4"/>
    <s v=""/>
    <n v="131.7058468957199"/>
    <s v=""/>
    <s v=""/>
    <s v=""/>
    <s v=""/>
    <s v=""/>
    <n v="3.1600782836006605E-2"/>
    <m/>
  </r>
  <r>
    <x v="597"/>
    <n v="620"/>
    <n v="0.09"/>
    <n v="0.09"/>
    <n v="129.12"/>
    <n v="47.82"/>
    <n v="25.94834689307881"/>
    <n v="49.14"/>
    <n v="73.8"/>
    <n v="9.99"/>
    <n v="14.64"/>
    <n v="73.8"/>
    <n v="5.5491990846681771E-2"/>
    <n v="5.5488421017917844E-2"/>
    <n v="3.4459963063308333E-3"/>
    <s v=""/>
    <n v="139.01446654611166"/>
    <s v=""/>
    <s v=""/>
    <s v=""/>
    <s v=""/>
    <s v=""/>
    <n v="-3.3440467744335614E-3"/>
    <m/>
  </r>
  <r>
    <x v="598"/>
    <n v="621"/>
    <n v="0.09"/>
    <n v="0.09"/>
    <n v="128.63"/>
    <n v="47.51"/>
    <n v="24.975390607406887"/>
    <n v="50.43"/>
    <n v="77.72"/>
    <n v="9.65"/>
    <n v="14.24"/>
    <n v="77.72"/>
    <n v="5.3116531165311676E-2"/>
    <n v="5.3112961336547748E-2"/>
    <n v="3.1727477531688607E-3"/>
    <s v=""/>
    <n v="146.39843279083738"/>
    <s v=""/>
    <s v=""/>
    <s v=""/>
    <s v=""/>
    <s v=""/>
    <n v="-3.7495887105295257E-2"/>
    <m/>
  </r>
  <r>
    <x v="599"/>
    <n v="622"/>
    <n v="0.08"/>
    <n v="0.08"/>
    <n v="126.72"/>
    <n v="46.58"/>
    <n v="24.153321495461409"/>
    <n v="51.31"/>
    <n v="80.28"/>
    <n v="9.19"/>
    <n v="14"/>
    <n v="80.28"/>
    <n v="3.2938754503345269E-2"/>
    <n v="3.2935581164299954E-2"/>
    <n v="1.3068058111373247E-3"/>
    <s v=""/>
    <n v="151.22061482820925"/>
    <s v=""/>
    <s v=""/>
    <s v=""/>
    <s v=""/>
    <s v=""/>
    <n v="-3.2915165366890278E-2"/>
    <m/>
  </r>
  <r>
    <x v="600"/>
    <n v="623"/>
    <n v="0.06"/>
    <n v="0.06"/>
    <n v="125.64"/>
    <n v="46.14"/>
    <n v="23.891746912041349"/>
    <n v="52.29"/>
    <n v="84"/>
    <n v="8.57"/>
    <n v="13.77"/>
    <n v="84"/>
    <n v="4.6337817638266054E-2"/>
    <n v="4.633543739705237E-2"/>
    <n v="2.4551653776806182E-3"/>
    <s v=""/>
    <n v="158.22784810126529"/>
    <s v=""/>
    <s v=""/>
    <s v=""/>
    <s v=""/>
    <s v=""/>
    <n v="-1.0829756208445755E-2"/>
    <m/>
  </r>
  <r>
    <x v="601"/>
    <n v="624"/>
    <n v="0.09"/>
    <n v="0.09"/>
    <n v="127.8"/>
    <n v="47.06"/>
    <n v="25.018236527475732"/>
    <n v="50.28"/>
    <n v="89.44"/>
    <n v="9.48"/>
    <n v="14.24"/>
    <n v="89.44"/>
    <n v="6.4761904761904798E-2"/>
    <n v="6.4758334933140871E-2"/>
    <n v="4.6202638748462019E-3"/>
    <s v=""/>
    <n v="168.47498493068056"/>
    <s v=""/>
    <s v=""/>
    <s v=""/>
    <s v=""/>
    <s v=""/>
    <n v="4.7149738341930869E-2"/>
    <m/>
  </r>
  <r>
    <x v="602"/>
    <n v="625"/>
    <n v="0.08"/>
    <n v="0.08"/>
    <n v="128.02000000000001"/>
    <n v="47.15"/>
    <n v="23.810328680770326"/>
    <n v="51.69"/>
    <n v="79.599999999999994"/>
    <n v="9.15"/>
    <n v="13.78"/>
    <n v="79.599999999999994"/>
    <n v="-0.11001788908765653"/>
    <n v="-0.11002106242670184"/>
    <n v="1.1407708423308748E-2"/>
    <n v="1.1407708423308748E-2"/>
    <n v="149.93972272453234"/>
    <s v=""/>
    <s v=""/>
    <s v=""/>
    <s v=""/>
    <s v=""/>
    <n v="-4.8281094687822983E-2"/>
    <m/>
  </r>
  <r>
    <x v="603"/>
    <n v="626"/>
    <n v="0.09"/>
    <n v="0.09"/>
    <n v="128.09"/>
    <n v="47.3"/>
    <n v="24.002242694304488"/>
    <n v="50.75"/>
    <n v="82.44"/>
    <n v="9.3000000000000007"/>
    <n v="14.11"/>
    <n v="82.44"/>
    <n v="3.5678391959798939E-2"/>
    <n v="3.5674822131035011E-2"/>
    <n v="1.5123551095151744E-3"/>
    <s v=""/>
    <n v="155.28933092224179"/>
    <s v=""/>
    <s v=""/>
    <s v=""/>
    <s v=""/>
    <s v=""/>
    <n v="8.0601160994956886E-3"/>
    <m/>
  </r>
  <r>
    <x v="604"/>
    <n v="627"/>
    <n v="0.08"/>
    <n v="0.08"/>
    <n v="128.34"/>
    <n v="47.35"/>
    <n v="23.718006197029574"/>
    <n v="50.71"/>
    <n v="81.08"/>
    <n v="9.2200000000000006"/>
    <n v="14.06"/>
    <n v="81.08"/>
    <n v="-1.6496846191169312E-2"/>
    <n v="-1.6500019530214627E-2"/>
    <n v="1.7651331926359033E-4"/>
    <n v="1.7651331926359033E-4"/>
    <n v="152.72754671488798"/>
    <s v=""/>
    <s v=""/>
    <s v=""/>
    <s v=""/>
    <s v=""/>
    <n v="-1.1842080796156689E-2"/>
    <m/>
  </r>
  <r>
    <x v="605"/>
    <n v="628"/>
    <n v="0.08"/>
    <n v="0.08"/>
    <n v="127.92"/>
    <n v="47.35"/>
    <n v="22.517197578809832"/>
    <n v="50.4"/>
    <n v="81.680000000000007"/>
    <n v="9.3000000000000007"/>
    <n v="14.2"/>
    <n v="81.680000000000007"/>
    <n v="7.4000986679823022E-3"/>
    <n v="7.3969253289369874E-3"/>
    <n v="1.1259572622782277E-4"/>
    <s v=""/>
    <n v="153.85774562989704"/>
    <s v=""/>
    <s v=""/>
    <s v=""/>
    <s v=""/>
    <s v=""/>
    <n v="-5.0628564991695164E-2"/>
    <m/>
  </r>
  <r>
    <x v="606"/>
    <n v="629"/>
    <n v="0.06"/>
    <n v="0.06"/>
    <n v="129.47"/>
    <n v="47.93"/>
    <n v="21.217211614123283"/>
    <n v="48.7"/>
    <n v="80.84"/>
    <n v="9.77"/>
    <n v="14.2"/>
    <n v="80.84"/>
    <n v="-1.0284035259549462E-2"/>
    <n v="-1.0286415500763146E-2"/>
    <n v="5.0016401723723978E-5"/>
    <n v="5.0016401723723978E-5"/>
    <n v="152.27546714888439"/>
    <s v=""/>
    <s v=""/>
    <s v=""/>
    <s v=""/>
    <s v=""/>
    <n v="-5.7733026507255952E-2"/>
    <m/>
  </r>
  <r>
    <x v="607"/>
    <n v="630"/>
    <n v="0.06"/>
    <n v="0.06"/>
    <n v="127.59"/>
    <n v="47.06"/>
    <n v="22.314059105290063"/>
    <n v="50.15"/>
    <n v="76.88"/>
    <n v="9.0500000000000007"/>
    <n v="14.28"/>
    <n v="76.88"/>
    <n v="-4.8985650667986214E-2"/>
    <n v="-4.8988030909199898E-2"/>
    <n v="2.0952446940364711E-3"/>
    <n v="2.0952446940364711E-3"/>
    <n v="144.81615430982473"/>
    <s v=""/>
    <s v=""/>
    <s v=""/>
    <s v=""/>
    <s v=""/>
    <n v="5.1696118750904109E-2"/>
    <m/>
  </r>
  <r>
    <x v="608"/>
    <n v="631"/>
    <n v="0.06"/>
    <n v="0.06"/>
    <n v="127.31"/>
    <n v="46.9"/>
    <n v="22.907238716875806"/>
    <n v="50.55"/>
    <n v="82.2"/>
    <n v="8.89"/>
    <n v="14.32"/>
    <n v="82.2"/>
    <n v="6.9198751300728611E-2"/>
    <n v="6.9196371059514927E-2"/>
    <n v="5.2432890643233565E-3"/>
    <s v=""/>
    <n v="154.83725135623823"/>
    <n v="1"/>
    <n v="0.26930203829524402"/>
    <n v="0.26925205203997549"/>
    <n v="0.10974712215565197"/>
    <s v=""/>
    <n v="2.658322310552258E-2"/>
    <m/>
  </r>
  <r>
    <x v="609"/>
    <n v="632"/>
    <n v="0.06"/>
    <n v="0.06"/>
    <n v="124.11"/>
    <n v="45.6"/>
    <n v="23.259096314293959"/>
    <n v="53.05"/>
    <n v="83.28"/>
    <n v="8.15"/>
    <n v="13.6"/>
    <n v="83.28"/>
    <n v="1.3138686131386912E-2"/>
    <n v="1.3136305890173228E-2"/>
    <n v="2.6733865068107206E-4"/>
    <s v=""/>
    <n v="156.8716094032545"/>
    <s v=""/>
    <s v=""/>
    <s v=""/>
    <s v=""/>
    <s v=""/>
    <n v="1.5360105238652713E-2"/>
    <m/>
  </r>
  <r>
    <x v="610"/>
    <n v="633"/>
    <n v="0.08"/>
    <n v="0.08"/>
    <n v="124.05"/>
    <n v="45.5"/>
    <n v="22.329404598970353"/>
    <n v="52.92"/>
    <n v="90.32"/>
    <n v="8.4700000000000006"/>
    <n v="13.42"/>
    <n v="90.32"/>
    <n v="8.4534101825167962E-2"/>
    <n v="8.4530928486122647E-2"/>
    <n v="7.6992054683893731E-3"/>
    <s v=""/>
    <n v="170.13261000602719"/>
    <s v=""/>
    <s v=""/>
    <s v=""/>
    <s v=""/>
    <s v=""/>
    <n v="-3.9971102177012094E-2"/>
    <m/>
  </r>
  <r>
    <x v="611"/>
    <n v="634"/>
    <n v="0.08"/>
    <n v="0.08"/>
    <n v="124.99"/>
    <n v="45.95"/>
    <n v="23.753758905014259"/>
    <n v="52.91"/>
    <n v="86.68"/>
    <n v="8.68"/>
    <n v="13.42"/>
    <n v="86.68"/>
    <n v="-4.0301151461470175E-2"/>
    <n v="-4.030432480051549E-2"/>
    <n v="1.3756782473626598E-3"/>
    <n v="1.3756782473626598E-3"/>
    <n v="163.27606992163905"/>
    <s v=""/>
    <s v=""/>
    <s v=""/>
    <s v=""/>
    <s v=""/>
    <n v="6.3788279697775105E-2"/>
    <m/>
  </r>
  <r>
    <x v="612"/>
    <n v="635"/>
    <n v="0.08"/>
    <n v="0.08"/>
    <n v="127.8"/>
    <n v="47.05"/>
    <n v="23.147440700506287"/>
    <n v="51.21"/>
    <n v="84.68"/>
    <n v="9.34"/>
    <n v="13.72"/>
    <n v="84.68"/>
    <n v="-2.3073373327180402E-2"/>
    <n v="-2.3076546666225717E-2"/>
    <n v="3.945132915082374E-4"/>
    <n v="3.945132915082374E-4"/>
    <n v="159.50874020494226"/>
    <s v=""/>
    <s v=""/>
    <s v=""/>
    <s v=""/>
    <s v=""/>
    <n v="-2.5525147701148838E-2"/>
    <m/>
  </r>
  <r>
    <x v="613"/>
    <n v="636"/>
    <n v="0.08"/>
    <n v="0.08"/>
    <n v="127.87"/>
    <n v="47"/>
    <n v="24.43732491045585"/>
    <n v="51.39"/>
    <n v="78.599999999999994"/>
    <n v="9.4"/>
    <n v="14.01"/>
    <n v="78.599999999999994"/>
    <n v="-7.1799716580066231E-2"/>
    <n v="-7.1802889919111546E-2"/>
    <n v="4.7044100299902846E-3"/>
    <n v="4.7044100299902846E-3"/>
    <n v="148.05605786618398"/>
    <s v=""/>
    <s v=""/>
    <s v=""/>
    <s v=""/>
    <s v=""/>
    <n v="5.5724700913537817E-2"/>
    <m/>
  </r>
  <r>
    <x v="614"/>
    <n v="637"/>
    <n v="0.08"/>
    <n v="0.08"/>
    <n v="128.88999999999999"/>
    <n v="47.36"/>
    <n v="22.644767770477547"/>
    <n v="49.56"/>
    <n v="77.84"/>
    <n v="9.91"/>
    <n v="14.01"/>
    <n v="77.84"/>
    <n v="-9.6692111959286731E-3"/>
    <n v="-9.6723845349739879E-3"/>
    <n v="4.1708302394103865E-5"/>
    <n v="4.1708302394103865E-5"/>
    <n v="146.6244725738392"/>
    <s v=""/>
    <s v=""/>
    <s v=""/>
    <s v=""/>
    <s v=""/>
    <n v="-7.3353247401123409E-2"/>
    <m/>
  </r>
  <r>
    <x v="615"/>
    <n v="638"/>
    <n v="0.09"/>
    <n v="0.09"/>
    <n v="127.25"/>
    <n v="46.64"/>
    <n v="21.990425029651462"/>
    <n v="51.35"/>
    <n v="73.599999999999994"/>
    <n v="9.0500000000000007"/>
    <n v="13.98"/>
    <n v="73.599999999999994"/>
    <n v="-5.4470709146968277E-2"/>
    <n v="-5.4474278975732204E-2"/>
    <n v="2.6275969261240393E-3"/>
    <n v="2.6275969261240393E-3"/>
    <n v="138.63773357444197"/>
    <s v=""/>
    <s v=""/>
    <s v=""/>
    <s v=""/>
    <s v=""/>
    <n v="-2.8895979303402965E-2"/>
    <m/>
  </r>
  <r>
    <x v="616"/>
    <n v="639"/>
    <n v="0.09"/>
    <n v="0.09"/>
    <n v="128.72"/>
    <n v="47.18"/>
    <n v="22.156848006967696"/>
    <n v="51.85"/>
    <n v="79.8"/>
    <n v="9.19"/>
    <n v="13.98"/>
    <n v="79.8"/>
    <n v="8.4239130434782705E-2"/>
    <n v="8.4235560606018778E-2"/>
    <n v="7.6474585324778962E-3"/>
    <s v=""/>
    <n v="150.31645569620204"/>
    <s v=""/>
    <s v=""/>
    <s v=""/>
    <s v=""/>
    <s v=""/>
    <n v="7.5679745658318309E-3"/>
    <m/>
  </r>
  <r>
    <x v="617"/>
    <n v="640"/>
    <n v="0.09"/>
    <n v="0.09"/>
    <n v="127.89"/>
    <n v="46.76"/>
    <n v="20.928812112175383"/>
    <n v="53.1"/>
    <n v="78.400000000000006"/>
    <n v="8.6999999999999993"/>
    <n v="13.2"/>
    <n v="78.400000000000006"/>
    <n v="-1.7543859649122751E-2"/>
    <n v="-1.7547429477886678E-2"/>
    <n v="2.0544181106311988E-4"/>
    <n v="2.0544181106311988E-4"/>
    <n v="147.67932489451428"/>
    <s v=""/>
    <s v=""/>
    <s v=""/>
    <s v=""/>
    <s v=""/>
    <n v="-5.5424665746956946E-2"/>
    <m/>
  </r>
  <r>
    <x v="618"/>
    <n v="641"/>
    <n v="0.09"/>
    <n v="0.09"/>
    <n v="129.25"/>
    <n v="47.23"/>
    <n v="20.633071431371665"/>
    <n v="51.49"/>
    <n v="82.44"/>
    <n v="9.26"/>
    <n v="13.52"/>
    <n v="82.44"/>
    <n v="5.1530612244897744E-2"/>
    <n v="5.1527042416133817E-2"/>
    <n v="2.9966023082372019E-3"/>
    <s v=""/>
    <n v="155.28933092224176"/>
    <s v=""/>
    <s v=""/>
    <s v=""/>
    <s v=""/>
    <s v=""/>
    <n v="-1.4130791524076548E-2"/>
    <m/>
  </r>
  <r>
    <x v="619"/>
    <n v="642"/>
    <n v="0.08"/>
    <n v="0.08"/>
    <n v="130.57"/>
    <n v="47.78"/>
    <n v="21.752592752844674"/>
    <n v="50.14"/>
    <n v="77.319999999999993"/>
    <n v="9.6300000000000008"/>
    <n v="13.84"/>
    <n v="77.319999999999993"/>
    <n v="-6.2105773896167005E-2"/>
    <n v="-6.210894723521232E-2"/>
    <n v="3.468592664550638E-3"/>
    <n v="3.468592664550638E-3"/>
    <n v="145.64496684749795"/>
    <s v=""/>
    <s v=""/>
    <s v=""/>
    <s v=""/>
    <s v=""/>
    <n v="5.4258587975943712E-2"/>
    <m/>
  </r>
  <r>
    <x v="620"/>
    <n v="643"/>
    <n v="0.09"/>
    <n v="0.09"/>
    <n v="130.82"/>
    <n v="47.9"/>
    <n v="21.714887201562444"/>
    <n v="48.51"/>
    <n v="73.959999999999994"/>
    <n v="10.45"/>
    <n v="14.48"/>
    <n v="73.959999999999994"/>
    <n v="-4.3455768235902692E-2"/>
    <n v="-4.3459338064666619E-2"/>
    <n v="1.6196721031651543E-3"/>
    <n v="1.6196721031651543E-3"/>
    <n v="139.31585292344735"/>
    <s v=""/>
    <s v=""/>
    <s v=""/>
    <s v=""/>
    <s v=""/>
    <n v="-1.7333819333926555E-3"/>
    <m/>
  </r>
  <r>
    <x v="621"/>
    <n v="644"/>
    <n v="0.08"/>
    <n v="0.08"/>
    <n v="132.09"/>
    <n v="48.48"/>
    <n v="20.568305125903734"/>
    <n v="48.04"/>
    <n v="67.88"/>
    <n v="10.65"/>
    <n v="14.65"/>
    <n v="67.88"/>
    <n v="-8.2206598161168154E-2"/>
    <n v="-8.2209771500213469E-2"/>
    <n v="6.2403022114353229E-3"/>
    <n v="6.2403022114353229E-3"/>
    <n v="127.86317058468912"/>
    <s v=""/>
    <s v=""/>
    <s v=""/>
    <s v=""/>
    <s v=""/>
    <n v="-5.2801659295573455E-2"/>
    <m/>
  </r>
  <r>
    <x v="622"/>
    <n v="645"/>
    <n v="0.08"/>
    <n v="0.08"/>
    <n v="131.88"/>
    <n v="48.43"/>
    <n v="21.0634962369002"/>
    <n v="46.79"/>
    <n v="66.52"/>
    <n v="11.08"/>
    <n v="14.9"/>
    <n v="66.52"/>
    <n v="-2.0035356511490909E-2"/>
    <n v="-2.0038529850536224E-2"/>
    <n v="2.8305847846860316E-4"/>
    <n v="2.8305847846860316E-4"/>
    <n v="125.30138637733529"/>
    <s v=""/>
    <s v=""/>
    <s v=""/>
    <s v=""/>
    <s v=""/>
    <n v="2.4075445592880718E-2"/>
    <m/>
  </r>
  <r>
    <x v="623"/>
    <n v="646"/>
    <n v="0.08"/>
    <n v="0.08"/>
    <n v="128.91999999999999"/>
    <n v="47.18"/>
    <n v="20.633973848361382"/>
    <n v="49.38"/>
    <n v="63.72"/>
    <n v="9.77"/>
    <n v="14.54"/>
    <n v="63.72"/>
    <n v="-4.2092603728202005E-2"/>
    <n v="-4.209577706724732E-2"/>
    <n v="1.5117779678509593E-3"/>
    <n v="1.5117779678509593E-3"/>
    <n v="120.02712477395978"/>
    <s v=""/>
    <s v=""/>
    <s v=""/>
    <s v=""/>
    <s v=""/>
    <n v="-2.0391789839065585E-2"/>
    <m/>
  </r>
  <r>
    <x v="624"/>
    <n v="647"/>
    <n v="0.08"/>
    <n v="0.08"/>
    <n v="129.91"/>
    <n v="47.53"/>
    <n v="21.167773188798197"/>
    <n v="46.52"/>
    <n v="70.8"/>
    <n v="10.78"/>
    <n v="15"/>
    <n v="70.8"/>
    <n v="0.11111111111111116"/>
    <n v="0.11110793777206585"/>
    <n v="1.3069548442641566E-2"/>
    <s v=""/>
    <n v="133.36347197106645"/>
    <s v=""/>
    <s v=""/>
    <s v=""/>
    <s v=""/>
    <s v=""/>
    <n v="2.5869924250156228E-2"/>
    <m/>
  </r>
  <r>
    <x v="625"/>
    <n v="648"/>
    <n v="0.09"/>
    <n v="0.09"/>
    <n v="127.83"/>
    <n v="46.68"/>
    <n v="19.202653452295998"/>
    <n v="48.42"/>
    <n v="63.56"/>
    <n v="10"/>
    <n v="14.43"/>
    <n v="63.56"/>
    <n v="-0.1022598870056497"/>
    <n v="-0.10226345683441362"/>
    <n v="9.8107576552478384E-3"/>
    <n v="9.8107576552478384E-3"/>
    <n v="119.72573839662407"/>
    <s v=""/>
    <s v=""/>
    <s v=""/>
    <s v=""/>
    <s v=""/>
    <n v="-9.2835449386906799E-2"/>
    <m/>
  </r>
  <r>
    <x v="626"/>
    <n v="649"/>
    <n v="0.08"/>
    <n v="0.08"/>
    <n v="128.47"/>
    <n v="46.94"/>
    <n v="18.434750653086549"/>
    <n v="47.42"/>
    <n v="68.56"/>
    <n v="10.29"/>
    <n v="14.73"/>
    <n v="68.56"/>
    <n v="7.8665827564506019E-2"/>
    <n v="7.8662654225460704E-2"/>
    <n v="6.7038172939571233E-3"/>
    <s v=""/>
    <n v="129.14406268836606"/>
    <s v=""/>
    <s v=""/>
    <s v=""/>
    <s v=""/>
    <s v=""/>
    <n v="-3.9989410896629572E-2"/>
    <m/>
  </r>
  <r>
    <x v="627"/>
    <n v="650"/>
    <n v="0.08"/>
    <n v="0.08"/>
    <n v="129.63"/>
    <n v="47.38"/>
    <n v="18.194670497168925"/>
    <n v="47.34"/>
    <n v="66.680000000000007"/>
    <n v="10.23"/>
    <n v="14.78"/>
    <n v="66.680000000000007"/>
    <n v="-2.742123687281206E-2"/>
    <n v="-2.7424410211857375E-2"/>
    <n v="5.8613485920920117E-4"/>
    <n v="5.8613485920920117E-4"/>
    <n v="125.60277275467109"/>
    <s v=""/>
    <s v=""/>
    <s v=""/>
    <s v=""/>
    <s v=""/>
    <n v="-1.3023238579981946E-2"/>
    <m/>
  </r>
  <r>
    <x v="628"/>
    <n v="651"/>
    <n v="0.08"/>
    <n v="0.08"/>
    <n v="129.26"/>
    <n v="47.4"/>
    <n v="18.059395787011901"/>
    <n v="46.55"/>
    <n v="67.239999999999995"/>
    <n v="10.53"/>
    <n v="15.05"/>
    <n v="67.239999999999995"/>
    <n v="8.3983203359325742E-3"/>
    <n v="8.3951469968872594E-3"/>
    <n v="1.3477665923217894E-4"/>
    <s v=""/>
    <n v="126.65762507534616"/>
    <s v=""/>
    <s v=""/>
    <s v=""/>
    <s v=""/>
    <s v=""/>
    <n v="-7.4348535291184625E-3"/>
    <m/>
  </r>
  <r>
    <x v="629"/>
    <n v="652"/>
    <n v="7.0000000000000007E-2"/>
    <n v="7.0000000000000007E-2"/>
    <n v="132.47999999999999"/>
    <n v="48.71"/>
    <n v="18.037289766196515"/>
    <n v="44.79"/>
    <n v="65.040000000000006"/>
    <n v="11.25"/>
    <n v="15.54"/>
    <n v="65.040000000000006"/>
    <n v="-3.2718619869125387E-2"/>
    <n v="-3.2721396678989656E-2"/>
    <n v="8.7067536361311196E-4"/>
    <n v="8.7067536361311196E-4"/>
    <n v="122.5135623869797"/>
    <n v="1"/>
    <n v="-0.20875912408759145"/>
    <n v="-0.2088174387140127"/>
    <n v="2.1546851626620515E-2"/>
    <n v="2.1546851626620515E-2"/>
    <n v="-1.2240731127496826E-3"/>
    <m/>
  </r>
  <r>
    <x v="630"/>
    <n v="653"/>
    <n v="0.08"/>
    <n v="0.08"/>
    <n v="132.88"/>
    <n v="48.83"/>
    <n v="18.118672954381225"/>
    <n v="43.82"/>
    <n v="60.84"/>
    <n v="11.97"/>
    <n v="15.91"/>
    <n v="60.84"/>
    <n v="-6.4575645756457578E-2"/>
    <n v="-6.4578819095502893E-2"/>
    <n v="3.7656179486296581E-3"/>
    <n v="3.7656179486296581E-3"/>
    <n v="114.60216998191643"/>
    <s v=""/>
    <s v=""/>
    <s v=""/>
    <s v=""/>
    <s v=""/>
    <n v="4.5119410532079001E-3"/>
    <m/>
  </r>
  <r>
    <x v="631"/>
    <n v="654"/>
    <n v="0.08"/>
    <n v="0.08"/>
    <n v="133.75"/>
    <n v="49.27"/>
    <n v="18.722405778218587"/>
    <n v="43.01"/>
    <n v="56.88"/>
    <n v="12.21"/>
    <n v="16.12"/>
    <n v="56.88"/>
    <n v="-6.5088757396449703E-2"/>
    <n v="-6.5091930735495018E-2"/>
    <n v="3.8288550451754336E-3"/>
    <n v="3.8288550451754336E-3"/>
    <n v="107.14285714285678"/>
    <s v=""/>
    <s v=""/>
    <s v=""/>
    <s v=""/>
    <s v=""/>
    <n v="3.3321028827962673E-2"/>
    <m/>
  </r>
  <r>
    <x v="632"/>
    <n v="655"/>
    <n v="7.0000000000000007E-2"/>
    <n v="7.0000000000000007E-2"/>
    <n v="133.15"/>
    <n v="49.07"/>
    <n v="19.10805523963073"/>
    <n v="43.96"/>
    <n v="55.6"/>
    <n v="11.75"/>
    <n v="16.07"/>
    <n v="55.6"/>
    <n v="-2.2503516174402272E-2"/>
    <n v="-2.250629298426654E-2"/>
    <n v="3.7218531445437614E-4"/>
    <n v="3.7218531445437614E-4"/>
    <n v="104.73176612417083"/>
    <s v=""/>
    <s v=""/>
    <s v=""/>
    <s v=""/>
    <s v=""/>
    <n v="2.0598285603915606E-2"/>
    <m/>
  </r>
  <r>
    <x v="633"/>
    <n v="656"/>
    <n v="7.0000000000000007E-2"/>
    <n v="7.0000000000000007E-2"/>
    <n v="131.88"/>
    <n v="48.52"/>
    <n v="18.642281418835534"/>
    <n v="43.33"/>
    <n v="57.6"/>
    <n v="11.89"/>
    <n v="16.07"/>
    <n v="57.6"/>
    <n v="3.5971223021582732E-2"/>
    <n v="3.5968446211718463E-2"/>
    <n v="1.5352788243168641E-3"/>
    <s v=""/>
    <n v="108.49909584086762"/>
    <s v=""/>
    <s v=""/>
    <s v=""/>
    <s v=""/>
    <s v=""/>
    <n v="-2.4375783665789599E-2"/>
    <m/>
  </r>
  <r>
    <x v="634"/>
    <n v="657"/>
    <n v="0.09"/>
    <n v="0.09"/>
    <n v="131.72"/>
    <n v="48.25"/>
    <n v="18.702098124432609"/>
    <n v="42.78"/>
    <n v="57.04"/>
    <n v="11.97"/>
    <n v="16.100000000000001"/>
    <n v="57.04"/>
    <n v="-9.7222222222222987E-3"/>
    <n v="-9.7257920509862261E-3"/>
    <n v="4.240098722582776E-5"/>
    <n v="4.240098722582776E-5"/>
    <n v="107.44424352019252"/>
    <s v=""/>
    <s v=""/>
    <s v=""/>
    <s v=""/>
    <s v=""/>
    <n v="3.2086580098848235E-3"/>
    <m/>
  </r>
  <r>
    <x v="635"/>
    <n v="658"/>
    <n v="0.09"/>
    <n v="0.09"/>
    <n v="130.57"/>
    <n v="47.74"/>
    <n v="19.26720038677048"/>
    <n v="43.2"/>
    <n v="56.56"/>
    <n v="11.64"/>
    <n v="16.46"/>
    <n v="56.56"/>
    <n v="-8.4151472650770831E-3"/>
    <n v="-8.4187170938410105E-3"/>
    <n v="2.7087123015909989E-5"/>
    <n v="2.7087123015909989E-5"/>
    <n v="106.54008438818529"/>
    <s v=""/>
    <s v=""/>
    <s v=""/>
    <s v=""/>
    <s v=""/>
    <n v="3.0215982109494756E-2"/>
    <m/>
  </r>
  <r>
    <x v="636"/>
    <n v="659"/>
    <n v="0.09"/>
    <n v="0.09"/>
    <n v="130.59"/>
    <n v="47.75"/>
    <n v="19.926265035807365"/>
    <n v="42.24"/>
    <n v="58.12"/>
    <n v="12"/>
    <n v="16.399999999999999"/>
    <n v="58.12"/>
    <n v="2.7581329561527479E-2"/>
    <n v="2.7577759732763552E-2"/>
    <n v="9.4814404560752573E-4"/>
    <s v=""/>
    <n v="109.47860156720878"/>
    <s v=""/>
    <s v=""/>
    <s v=""/>
    <s v=""/>
    <s v=""/>
    <n v="3.4206560154397041E-2"/>
    <m/>
  </r>
  <r>
    <x v="637"/>
    <n v="660"/>
    <n v="0.09"/>
    <n v="0.09"/>
    <n v="129.96"/>
    <n v="47.47"/>
    <n v="19.816472550749626"/>
    <n v="42.89"/>
    <n v="56.24"/>
    <n v="11.92"/>
    <n v="16.399999999999999"/>
    <n v="56.24"/>
    <n v="-3.2346868547831975E-2"/>
    <n v="-3.2350438376595902E-2"/>
    <n v="8.4892108560053804E-4"/>
    <n v="8.4892108560053804E-4"/>
    <n v="105.93731163351381"/>
    <s v=""/>
    <s v=""/>
    <s v=""/>
    <s v=""/>
    <s v=""/>
    <n v="-5.5099380069692575E-3"/>
    <m/>
  </r>
  <r>
    <x v="638"/>
    <n v="661"/>
    <n v="0.09"/>
    <n v="0.09"/>
    <n v="132.13999999999999"/>
    <n v="48.23"/>
    <n v="20.595608349680457"/>
    <n v="41.43"/>
    <n v="56.56"/>
    <n v="12.6"/>
    <n v="16.75"/>
    <n v="56.56"/>
    <n v="5.6899004267425557E-3"/>
    <n v="5.6863305979786283E-3"/>
    <n v="7.9219231437338357E-5"/>
    <s v=""/>
    <n v="106.54008438818531"/>
    <s v=""/>
    <s v=""/>
    <s v=""/>
    <s v=""/>
    <s v=""/>
    <n v="3.9317582729997941E-2"/>
    <m/>
  </r>
  <r>
    <x v="639"/>
    <n v="662"/>
    <n v="0.09"/>
    <n v="0.09"/>
    <n v="131.83000000000001"/>
    <n v="48.04"/>
    <n v="21.308384010339978"/>
    <n v="41.63"/>
    <n v="53.4"/>
    <n v="12.73"/>
    <n v="16.77"/>
    <n v="53.4"/>
    <n v="-5.5869872701555967E-2"/>
    <n v="-5.5873442530319894E-2"/>
    <n v="2.7729970869531618E-3"/>
    <n v="2.7729970869531618E-3"/>
    <n v="100.58770343580436"/>
    <s v=""/>
    <s v=""/>
    <s v=""/>
    <s v=""/>
    <s v=""/>
    <n v="3.4608138228195424E-2"/>
    <m/>
  </r>
  <r>
    <x v="640"/>
    <n v="663"/>
    <n v="0.09"/>
    <n v="0.09"/>
    <n v="132.72999999999999"/>
    <n v="48.39"/>
    <n v="21.781648709543809"/>
    <n v="40.79"/>
    <n v="52.72"/>
    <n v="13.21"/>
    <n v="17.05"/>
    <n v="52.72"/>
    <n v="-1.2734082397003688E-2"/>
    <n v="-1.2737652225767615E-2"/>
    <n v="9.0696370726395668E-5"/>
    <n v="9.0696370726395668E-5"/>
    <n v="99.306811332127452"/>
    <s v=""/>
    <s v=""/>
    <s v=""/>
    <s v=""/>
    <s v=""/>
    <n v="2.2210257660748904E-2"/>
    <m/>
  </r>
  <r>
    <x v="641"/>
    <n v="664"/>
    <n v="0.08"/>
    <n v="0.08"/>
    <n v="133.71"/>
    <n v="48.81"/>
    <n v="20.795111158810389"/>
    <n v="41.08"/>
    <n v="50.8"/>
    <n v="13.07"/>
    <n v="16.940000000000001"/>
    <n v="50.8"/>
    <n v="-3.6418816388467445E-2"/>
    <n v="-3.642198972751276E-2"/>
    <n v="1.1027580951097572E-3"/>
    <n v="1.1027580951097572E-3"/>
    <n v="95.690174804098518"/>
    <s v=""/>
    <s v=""/>
    <s v=""/>
    <s v=""/>
    <s v=""/>
    <n v="-4.5292143119595958E-2"/>
    <m/>
  </r>
  <r>
    <x v="642"/>
    <n v="665"/>
    <n v="0.09"/>
    <n v="0.09"/>
    <n v="134.07"/>
    <n v="48.97"/>
    <n v="19.804062194387519"/>
    <n v="40.71"/>
    <n v="51.4"/>
    <n v="13.39"/>
    <n v="17"/>
    <n v="51.4"/>
    <n v="1.1811023622047223E-2"/>
    <n v="1.1807453793283296E-2"/>
    <n v="2.2564972237562622E-4"/>
    <s v=""/>
    <n v="96.82037371910755"/>
    <s v=""/>
    <s v=""/>
    <s v=""/>
    <s v=""/>
    <s v=""/>
    <n v="-4.7657786335178462E-2"/>
    <m/>
  </r>
  <r>
    <x v="643"/>
    <n v="666"/>
    <n v="0.09"/>
    <n v="0.09"/>
    <n v="132.84"/>
    <n v="48.43"/>
    <n v="20.973297461000818"/>
    <n v="41.7"/>
    <n v="50.2"/>
    <n v="12.63"/>
    <n v="16.579999999999998"/>
    <n v="50.2"/>
    <n v="-2.3346303501945442E-2"/>
    <n v="-2.334987333070937E-2"/>
    <n v="4.0544582345597061E-4"/>
    <n v="4.0544582345597061E-4"/>
    <n v="94.559975889089486"/>
    <s v=""/>
    <s v=""/>
    <s v=""/>
    <s v=""/>
    <s v=""/>
    <n v="5.9040173431926565E-2"/>
    <m/>
  </r>
  <r>
    <x v="644"/>
    <n v="667"/>
    <n v="0.09"/>
    <n v="0.09"/>
    <n v="131.5"/>
    <n v="47.85"/>
    <n v="21.433685909197916"/>
    <n v="43.04"/>
    <n v="52.8"/>
    <n v="11.82"/>
    <n v="16.07"/>
    <n v="52.8"/>
    <n v="5.1792828685258918E-2"/>
    <n v="5.1789258856494991E-2"/>
    <n v="3.0253791668638807E-3"/>
    <s v=""/>
    <n v="99.457504520795311"/>
    <s v=""/>
    <s v=""/>
    <s v=""/>
    <s v=""/>
    <s v=""/>
    <n v="2.1951171438500578E-2"/>
    <m/>
  </r>
  <r>
    <x v="645"/>
    <n v="668"/>
    <n v="0.09"/>
    <n v="0.09"/>
    <n v="130.37"/>
    <n v="47.32"/>
    <n v="22.062954624488707"/>
    <n v="43.47"/>
    <n v="56.24"/>
    <n v="11.3"/>
    <n v="15.8"/>
    <n v="56.24"/>
    <n v="6.5151515151515182E-2"/>
    <n v="6.5147945322751255E-2"/>
    <n v="4.6733812733929028E-3"/>
    <s v=""/>
    <n v="105.9373116335138"/>
    <s v=""/>
    <s v=""/>
    <s v=""/>
    <s v=""/>
    <s v=""/>
    <n v="2.9358866130475197E-2"/>
    <m/>
  </r>
  <r>
    <x v="646"/>
    <n v="669"/>
    <n v="0.1"/>
    <n v="0.1"/>
    <n v="130.4"/>
    <n v="47.34"/>
    <n v="22.773498901696314"/>
    <n v="43.04"/>
    <n v="58.64"/>
    <n v="11.45"/>
    <n v="15.87"/>
    <n v="58.64"/>
    <n v="4.2674253200569057E-2"/>
    <n v="4.267028692154029E-2"/>
    <n v="2.1053850394666443E-3"/>
    <s v=""/>
    <n v="110.45810729354996"/>
    <s v=""/>
    <s v=""/>
    <s v=""/>
    <s v=""/>
    <s v=""/>
    <n v="3.2205309275256354E-2"/>
    <m/>
  </r>
  <r>
    <x v="647"/>
    <n v="670"/>
    <n v="0.1"/>
    <n v="0.1"/>
    <n v="132.55000000000001"/>
    <n v="48.17"/>
    <n v="21.912298267497945"/>
    <n v="41.57"/>
    <n v="57.8"/>
    <n v="12.3"/>
    <n v="15.87"/>
    <n v="57.8"/>
    <n v="-1.4324693042292003E-2"/>
    <n v="-1.4328659321320769E-2"/>
    <n v="1.235314725971494E-4"/>
    <n v="1.235314725971494E-4"/>
    <n v="108.87582881253729"/>
    <s v=""/>
    <s v=""/>
    <s v=""/>
    <s v=""/>
    <s v=""/>
    <n v="-3.7815912166848487E-2"/>
    <m/>
  </r>
  <r>
    <x v="648"/>
    <n v="671"/>
    <n v="0.09"/>
    <n v="0.09"/>
    <n v="134.99"/>
    <n v="49.17"/>
    <n v="22.266212721284301"/>
    <n v="41.6"/>
    <n v="53.4"/>
    <n v="12.62"/>
    <n v="16.809999999999999"/>
    <n v="53.4"/>
    <n v="-7.6124567474048388E-2"/>
    <n v="-7.6128137302812315E-2"/>
    <n v="5.3164440019141928E-3"/>
    <n v="5.3164440019141928E-3"/>
    <n v="100.58770343580436"/>
    <s v=""/>
    <s v=""/>
    <s v=""/>
    <s v=""/>
    <s v=""/>
    <n v="1.615140728123932E-2"/>
    <m/>
  </r>
  <r>
    <x v="649"/>
    <n v="672"/>
    <n v="0.1"/>
    <n v="0.1"/>
    <n v="134.99"/>
    <n v="49.12"/>
    <n v="22.075865898575206"/>
    <n v="41.84"/>
    <n v="51.96"/>
    <n v="12.35"/>
    <n v="16.64"/>
    <n v="51.96"/>
    <n v="-2.6966292134831371E-2"/>
    <n v="-2.6970258413860138E-2"/>
    <n v="5.6435088117631619E-4"/>
    <n v="5.6435088117631619E-4"/>
    <n v="97.875226039782675"/>
    <s v=""/>
    <s v=""/>
    <s v=""/>
    <s v=""/>
    <s v=""/>
    <n v="-8.5486842819543409E-3"/>
    <m/>
  </r>
  <r>
    <x v="650"/>
    <n v="673"/>
    <n v="0.09"/>
    <n v="0.09"/>
    <n v="134.05000000000001"/>
    <n v="48.77"/>
    <n v="23.26422829682117"/>
    <n v="42.34"/>
    <n v="53.04"/>
    <n v="11.97"/>
    <n v="16.64"/>
    <n v="53.04"/>
    <n v="2.0785219399538146E-2"/>
    <n v="2.0781649570774219E-2"/>
    <n v="5.7580022105829483E-4"/>
    <s v=""/>
    <n v="99.909584086798944"/>
    <n v="1"/>
    <n v="-0.18450184501845024"/>
    <n v="-0.18457681409872773"/>
    <n v="1.5017971654799758E-2"/>
    <n v="1.5017971654799758E-2"/>
    <n v="5.3830839691894589E-2"/>
    <m/>
  </r>
  <r>
    <x v="651"/>
    <n v="674"/>
    <n v="0.09"/>
    <n v="0.09"/>
    <n v="133.93"/>
    <n v="48.59"/>
    <n v="23.653081168013877"/>
    <n v="42.21"/>
    <n v="54.56"/>
    <n v="12.27"/>
    <n v="16.559999999999999"/>
    <n v="54.56"/>
    <n v="2.8657616892911131E-2"/>
    <n v="2.8654047064147203E-2"/>
    <n v="1.0155844065490645E-3"/>
    <s v=""/>
    <n v="102.77275467148851"/>
    <s v=""/>
    <s v=""/>
    <s v=""/>
    <s v=""/>
    <s v=""/>
    <n v="1.6714625829468886E-2"/>
    <m/>
  </r>
  <r>
    <x v="652"/>
    <n v="675"/>
    <n v="0.08"/>
    <n v="0.08"/>
    <n v="133"/>
    <n v="48.22"/>
    <n v="23.672134131244444"/>
    <n v="42.24"/>
    <n v="53.36"/>
    <n v="12.52"/>
    <n v="16.43"/>
    <n v="53.36"/>
    <n v="-2.1994134897360795E-2"/>
    <n v="-2.199730823640611E-2"/>
    <n v="3.5280560555281545E-4"/>
    <n v="3.5280560555281545E-4"/>
    <n v="100.51235684147044"/>
    <s v=""/>
    <s v=""/>
    <s v=""/>
    <s v=""/>
    <s v=""/>
    <n v="8.0551717956861188E-4"/>
    <m/>
  </r>
  <r>
    <x v="653"/>
    <n v="676"/>
    <n v="0.08"/>
    <n v="0.08"/>
    <n v="135.63999999999999"/>
    <n v="49.23"/>
    <n v="23.590930801617333"/>
    <n v="41.13"/>
    <n v="52.12"/>
    <n v="13.41"/>
    <n v="16.79"/>
    <n v="52.12"/>
    <n v="-2.3238380809595283E-2"/>
    <n v="-2.3241554148640597E-2"/>
    <n v="4.0109539457185508E-4"/>
    <n v="4.0109539457185508E-4"/>
    <n v="98.17661241711842"/>
    <s v=""/>
    <s v=""/>
    <s v=""/>
    <s v=""/>
    <s v=""/>
    <n v="-3.4303341294408991E-3"/>
    <m/>
  </r>
  <r>
    <x v="654"/>
    <n v="677"/>
    <n v="0.1"/>
    <n v="0.1"/>
    <n v="135.9"/>
    <n v="49.47"/>
    <n v="23.07114292694386"/>
    <n v="40.71"/>
    <n v="48.64"/>
    <n v="13.68"/>
    <n v="16.96"/>
    <n v="48.64"/>
    <n v="-6.6768994627781963E-2"/>
    <n v="-6.677296090681073E-2"/>
    <n v="4.0397176125313745E-3"/>
    <n v="4.0397176125313745E-3"/>
    <n v="91.621458710066008"/>
    <s v=""/>
    <s v=""/>
    <s v=""/>
    <s v=""/>
    <s v=""/>
    <n v="-2.2033377107690866E-2"/>
    <m/>
  </r>
  <r>
    <x v="655"/>
    <n v="678"/>
    <n v="0.1"/>
    <n v="0.1"/>
    <n v="136.59"/>
    <n v="49.96"/>
    <n v="23.660795131396689"/>
    <n v="41.24"/>
    <n v="47.44"/>
    <n v="13.31"/>
    <n v="16.97"/>
    <n v="47.44"/>
    <n v="-2.4671052631578982E-2"/>
    <n v="-2.4675018910607749E-2"/>
    <n v="4.6056726307380568E-4"/>
    <n v="4.6056726307380568E-4"/>
    <n v="89.36106088004793"/>
    <s v=""/>
    <s v=""/>
    <s v=""/>
    <s v=""/>
    <s v=""/>
    <n v="2.5557997118738213E-2"/>
    <m/>
  </r>
  <r>
    <x v="656"/>
    <n v="679"/>
    <n v="0.11"/>
    <n v="0.11"/>
    <n v="136.75"/>
    <n v="50.1"/>
    <n v="23.524108245487575"/>
    <n v="40.39"/>
    <n v="48.88"/>
    <n v="13.84"/>
    <n v="16.97"/>
    <n v="48.88"/>
    <n v="3.0354131534570117E-2"/>
    <n v="3.0349768844722957E-2"/>
    <n v="1.1265391995434442E-3"/>
    <s v=""/>
    <n v="92.073538276069627"/>
    <s v=""/>
    <s v=""/>
    <s v=""/>
    <s v=""/>
    <s v=""/>
    <n v="-5.7769354389844004E-3"/>
    <m/>
  </r>
  <r>
    <x v="657"/>
    <n v="680"/>
    <n v="0.09"/>
    <n v="0.09"/>
    <n v="136.87"/>
    <n v="50.18"/>
    <n v="22.850077248041828"/>
    <n v="40.299999999999997"/>
    <n v="46.84"/>
    <n v="13.91"/>
    <n v="16.97"/>
    <n v="46.84"/>
    <n v="-4.1734860883797076E-2"/>
    <n v="-4.1738430712561003E-2"/>
    <n v="1.484117276037976E-3"/>
    <n v="1.484117276037976E-3"/>
    <n v="88.230861965038898"/>
    <s v=""/>
    <s v=""/>
    <s v=""/>
    <s v=""/>
    <s v=""/>
    <n v="-2.8652775714677347E-2"/>
    <m/>
  </r>
  <r>
    <x v="658"/>
    <n v="681"/>
    <n v="0.09"/>
    <n v="0.09"/>
    <n v="137.09"/>
    <n v="50.25"/>
    <n v="23.347538153509635"/>
    <n v="39.99"/>
    <n v="46.52"/>
    <n v="14.16"/>
    <n v="17.149999999999999"/>
    <n v="46.52"/>
    <n v="-6.8317677198975746E-3"/>
    <n v="-6.835337548661502E-3"/>
    <n v="1.3112724003169837E-5"/>
    <n v="1.3112724003169837E-5"/>
    <n v="87.628089210367406"/>
    <s v=""/>
    <s v=""/>
    <s v=""/>
    <s v=""/>
    <s v=""/>
    <n v="2.1770644364471022E-2"/>
    <m/>
  </r>
  <r>
    <x v="659"/>
    <n v="682"/>
    <n v="0.1"/>
    <n v="0.1"/>
    <n v="137.02000000000001"/>
    <n v="50.19"/>
    <n v="22.48639460633666"/>
    <n v="39.54"/>
    <n v="45.68"/>
    <n v="14.54"/>
    <n v="17.41"/>
    <n v="45.68"/>
    <n v="-1.8056749785038795E-2"/>
    <n v="-1.8060716064067561E-2"/>
    <n v="2.2041939534968188E-4"/>
    <n v="2.2041939534968188E-4"/>
    <n v="86.045810729354741"/>
    <s v=""/>
    <s v=""/>
    <s v=""/>
    <s v=""/>
    <s v=""/>
    <n v="-3.6883698037496519E-2"/>
    <m/>
  </r>
  <r>
    <x v="660"/>
    <n v="683"/>
    <n v="0.08"/>
    <n v="0.08"/>
    <n v="137.04"/>
    <n v="50.09"/>
    <n v="22.498474975869957"/>
    <n v="40.659999999999997"/>
    <n v="44.52"/>
    <n v="13.75"/>
    <n v="17.22"/>
    <n v="44.52"/>
    <n v="-2.5394045534150589E-2"/>
    <n v="-2.5397218873195904E-2"/>
    <n v="4.9208685841117936E-4"/>
    <n v="4.9208685841117936E-4"/>
    <n v="83.860759493670599"/>
    <s v=""/>
    <s v=""/>
    <s v=""/>
    <s v=""/>
    <s v=""/>
    <n v="5.3723016716492793E-4"/>
    <m/>
  </r>
  <r>
    <x v="661"/>
    <n v="684"/>
    <n v="0.08"/>
    <n v="0.08"/>
    <n v="137.19999999999999"/>
    <n v="50.28"/>
    <n v="21.502099478020149"/>
    <n v="40.78"/>
    <n v="47"/>
    <n v="13.73"/>
    <n v="17.21"/>
    <n v="47"/>
    <n v="5.5705300988319717E-2"/>
    <n v="5.5702127649274402E-2"/>
    <n v="3.4711322505082262E-3"/>
    <s v=""/>
    <n v="88.532248342374615"/>
    <s v=""/>
    <s v=""/>
    <s v=""/>
    <s v=""/>
    <s v=""/>
    <n v="-4.428635713835892E-2"/>
    <m/>
  </r>
  <r>
    <x v="662"/>
    <n v="685"/>
    <n v="0.08"/>
    <n v="0.08"/>
    <n v="138.21"/>
    <n v="50.71"/>
    <n v="20.940826536016576"/>
    <n v="40.409999999999997"/>
    <n v="47"/>
    <n v="14.01"/>
    <n v="17.21"/>
    <n v="47"/>
    <n v="0"/>
    <n v="-3.1733390453148047E-6"/>
    <n v="1.0310615197736311E-5"/>
    <n v="1.0310615197736311E-5"/>
    <n v="88.532248342374615"/>
    <s v=""/>
    <s v=""/>
    <s v=""/>
    <s v=""/>
    <s v=""/>
    <n v="-2.6103169254579874E-2"/>
    <m/>
  </r>
  <r>
    <x v="663"/>
    <n v="686"/>
    <n v="0.09"/>
    <n v="0.09"/>
    <n v="138.4"/>
    <n v="50.81"/>
    <n v="20.867560256621648"/>
    <n v="40.25"/>
    <n v="46.04"/>
    <n v="14.42"/>
    <n v="17.2"/>
    <n v="46.04"/>
    <n v="-2.0425531914893602E-2"/>
    <n v="-2.042910174365753E-2"/>
    <n v="2.9635325496100957E-4"/>
    <n v="2.9635325496100957E-4"/>
    <n v="86.723930078360155"/>
    <s v=""/>
    <s v=""/>
    <s v=""/>
    <s v=""/>
    <s v=""/>
    <n v="-3.4987291102821366E-3"/>
    <m/>
  </r>
  <r>
    <x v="664"/>
    <n v="687"/>
    <n v="0.1"/>
    <n v="0.1"/>
    <n v="138.41"/>
    <n v="50.76"/>
    <n v="22.04948170302174"/>
    <n v="40.56"/>
    <n v="44.8"/>
    <n v="14.39"/>
    <n v="16.96"/>
    <n v="44.8"/>
    <n v="-2.6933101650738478E-2"/>
    <n v="-2.6937067929767244E-2"/>
    <n v="5.6277503183065265E-4"/>
    <n v="5.6277503183065265E-4"/>
    <n v="84.38818565400814"/>
    <s v=""/>
    <s v=""/>
    <s v=""/>
    <s v=""/>
    <s v=""/>
    <n v="5.6639177357834553E-2"/>
    <m/>
  </r>
  <r>
    <x v="665"/>
    <n v="688"/>
    <n v="0.1"/>
    <n v="0.1"/>
    <n v="137.99"/>
    <n v="50.71"/>
    <n v="23.291573823040469"/>
    <n v="41.19"/>
    <n v="44.8"/>
    <n v="14"/>
    <n v="16.84"/>
    <n v="44.8"/>
    <n v="0"/>
    <n v="-3.9662790287664507E-6"/>
    <n v="1.0305523542654808E-5"/>
    <n v="1.0305523542654808E-5"/>
    <n v="84.38818565400814"/>
    <s v=""/>
    <s v=""/>
    <s v=""/>
    <s v=""/>
    <s v=""/>
    <n v="5.6332032505258742E-2"/>
    <m/>
  </r>
  <r>
    <x v="666"/>
    <n v="689"/>
    <n v="0.09"/>
    <n v="0.09"/>
    <n v="138.05000000000001"/>
    <n v="50.64"/>
    <n v="26.281828204785452"/>
    <n v="41.15"/>
    <n v="46"/>
    <n v="13.9"/>
    <n v="16.670000000000002"/>
    <n v="46"/>
    <n v="2.6785714285714413E-2"/>
    <n v="2.6782144456950485E-2"/>
    <n v="8.9977996128706662E-4"/>
    <s v=""/>
    <n v="86.648583484026233"/>
    <s v=""/>
    <s v=""/>
    <s v=""/>
    <s v=""/>
    <s v=""/>
    <n v="0.12838352635436631"/>
    <m/>
  </r>
  <r>
    <x v="667"/>
    <n v="690"/>
    <n v="0.09"/>
    <n v="0.09"/>
    <n v="136.91999999999999"/>
    <n v="50.18"/>
    <n v="26.396677900401606"/>
    <n v="41.69"/>
    <n v="46.4"/>
    <n v="13.6"/>
    <n v="16.559999999999999"/>
    <n v="46.4"/>
    <n v="8.6956521739129933E-3"/>
    <n v="8.6920823451490659E-3"/>
    <n v="1.4175927369815302E-4"/>
    <s v=""/>
    <n v="87.402049427365583"/>
    <s v=""/>
    <s v=""/>
    <s v=""/>
    <s v=""/>
    <s v=""/>
    <n v="4.3699279487429922E-3"/>
    <m/>
  </r>
  <r>
    <x v="668"/>
    <n v="691"/>
    <n v="0.09"/>
    <n v="0.09"/>
    <n v="137.74"/>
    <n v="50.44"/>
    <n v="27.081214601401239"/>
    <n v="41.4"/>
    <n v="47.24"/>
    <n v="14.19"/>
    <n v="16.72"/>
    <n v="47.24"/>
    <n v="1.8103448275862188E-2"/>
    <n v="1.8099878447098261E-2"/>
    <n v="4.5428942880916035E-4"/>
    <s v=""/>
    <n v="88.984327908378248"/>
    <s v=""/>
    <s v=""/>
    <s v=""/>
    <s v=""/>
    <s v=""/>
    <n v="2.5932683786288841E-2"/>
    <m/>
  </r>
  <r>
    <x v="669"/>
    <n v="692"/>
    <n v="0.1"/>
    <n v="0.1"/>
    <n v="137.77000000000001"/>
    <n v="50.34"/>
    <n v="27.869182436317644"/>
    <n v="41.29"/>
    <n v="45.32"/>
    <n v="14.08"/>
    <n v="16.72"/>
    <n v="45.32"/>
    <n v="-4.0643522438611357E-2"/>
    <n v="-4.0647488717640123E-2"/>
    <n v="1.4012520020941876E-3"/>
    <n v="1.4012520020941876E-3"/>
    <n v="85.367691380349328"/>
    <s v=""/>
    <s v=""/>
    <s v=""/>
    <s v=""/>
    <s v=""/>
    <n v="2.9096473201598329E-2"/>
    <m/>
  </r>
  <r>
    <x v="670"/>
    <n v="693"/>
    <n v="0.09"/>
    <n v="0.09"/>
    <n v="137.63999999999999"/>
    <n v="50.31"/>
    <n v="27.665692702580575"/>
    <n v="41.41"/>
    <n v="45.76"/>
    <n v="13.81"/>
    <n v="16.8"/>
    <n v="45.76"/>
    <n v="9.7087378640776656E-3"/>
    <n v="9.7051680353137382E-3"/>
    <n v="1.6690976054773124E-4"/>
    <s v=""/>
    <n v="86.196503918022628"/>
    <s v=""/>
    <s v=""/>
    <s v=""/>
    <s v=""/>
    <s v=""/>
    <n v="-7.3016039922250905E-3"/>
    <m/>
  </r>
  <r>
    <x v="671"/>
    <n v="694"/>
    <n v="0.09"/>
    <n v="0.09"/>
    <n v="137.74"/>
    <n v="50.43"/>
    <n v="26.95599604791083"/>
    <n v="41.52"/>
    <n v="46.56"/>
    <n v="13.77"/>
    <n v="16.75"/>
    <n v="46.56"/>
    <n v="1.7482517482517501E-2"/>
    <n v="1.7478947653753574E-2"/>
    <n v="4.2820586347381098E-4"/>
    <s v=""/>
    <n v="87.703435804701343"/>
    <s v=""/>
    <s v=""/>
    <s v=""/>
    <s v=""/>
    <s v=""/>
    <n v="-2.5652589374837751E-2"/>
    <m/>
  </r>
  <r>
    <x v="672"/>
    <n v="695"/>
    <n v="0.09"/>
    <n v="0.09"/>
    <n v="136.75"/>
    <n v="50.04"/>
    <n v="26.205881757351342"/>
    <n v="41.82"/>
    <n v="46.64"/>
    <n v="13.48"/>
    <n v="16.75"/>
    <n v="46.64"/>
    <n v="1.7182130584192379E-3"/>
    <n v="1.7146432296553105E-3"/>
    <n v="2.4293377359300447E-5"/>
    <s v=""/>
    <n v="87.854128993369216"/>
    <s v=""/>
    <s v=""/>
    <s v=""/>
    <s v=""/>
    <s v=""/>
    <n v="-2.7827363130127125E-2"/>
    <m/>
  </r>
  <r>
    <x v="673"/>
    <n v="696"/>
    <n v="0.09"/>
    <n v="0.09"/>
    <n v="137.4"/>
    <n v="50.27"/>
    <n v="24.756389486591395"/>
    <n v="40.9"/>
    <n v="47.68"/>
    <n v="13.89"/>
    <n v="16.89"/>
    <n v="47.68"/>
    <n v="2.2298456260720467E-2"/>
    <n v="2.229488643195654E-2"/>
    <n v="6.5071287873155986E-4"/>
    <s v=""/>
    <n v="89.813140446051548"/>
    <n v="1"/>
    <n v="-0.10105580693815974"/>
    <n v="-0.10113077601843723"/>
    <n v="1.5289504558592345E-3"/>
    <n v="1.5289504558592345E-3"/>
    <n v="-5.5311715292820897E-2"/>
    <m/>
  </r>
  <r>
    <x v="674"/>
    <n v="697"/>
    <n v="0.1"/>
    <n v="0.1"/>
    <n v="137.28"/>
    <n v="50.23"/>
    <n v="23.092863742756272"/>
    <n v="41.11"/>
    <n v="46.04"/>
    <n v="14.01"/>
    <n v="16.690000000000001"/>
    <n v="46.04"/>
    <n v="-3.439597315436238E-2"/>
    <n v="-3.4399939433391147E-2"/>
    <n v="9.7255109202947171E-4"/>
    <n v="9.7255109202947171E-4"/>
    <n v="86.723930078360183"/>
    <s v=""/>
    <s v=""/>
    <s v=""/>
    <s v=""/>
    <s v=""/>
    <n v="-6.7195814023532169E-2"/>
    <m/>
  </r>
  <r>
    <x v="675"/>
    <n v="698"/>
    <n v="0.1"/>
    <n v="0.1"/>
    <n v="137.16"/>
    <n v="50.18"/>
    <n v="24.257771598937417"/>
    <n v="40.33"/>
    <n v="45.72"/>
    <n v="14.39"/>
    <n v="17.04"/>
    <n v="45.72"/>
    <n v="-6.9504778453518545E-3"/>
    <n v="-6.954444124380621E-3"/>
    <n v="1.3989515823700799E-5"/>
    <n v="1.3989515823700799E-5"/>
    <n v="86.121157323688692"/>
    <s v=""/>
    <s v=""/>
    <s v=""/>
    <s v=""/>
    <s v=""/>
    <n v="5.0444495284676608E-2"/>
    <m/>
  </r>
  <r>
    <x v="676"/>
    <n v="699"/>
    <n v="0.1"/>
    <n v="0.1"/>
    <n v="139.94"/>
    <n v="51.26"/>
    <n v="23.900249573100147"/>
    <n v="38.590000000000003"/>
    <n v="44.48"/>
    <n v="15.9"/>
    <n v="17.46"/>
    <n v="44.48"/>
    <n v="-2.7121609798775204E-2"/>
    <n v="-2.712557607780397E-2"/>
    <n v="5.7175447947321076E-4"/>
    <n v="5.7175447947321076E-4"/>
    <n v="83.785412899336677"/>
    <s v=""/>
    <s v=""/>
    <s v=""/>
    <s v=""/>
    <s v=""/>
    <n v="-1.4738452968735662E-2"/>
    <m/>
  </r>
  <r>
    <x v="677"/>
    <n v="700"/>
    <n v="0.09"/>
    <n v="0.09"/>
    <n v="140.49"/>
    <n v="51.61"/>
    <n v="21.823951201539906"/>
    <n v="37.68"/>
    <n v="39.92"/>
    <n v="16.79"/>
    <n v="18.22"/>
    <n v="39.92"/>
    <n v="-0.10251798561151071"/>
    <n v="-0.10252155544027464"/>
    <n v="9.861953226530008E-3"/>
    <n v="9.861953226530008E-3"/>
    <n v="75.195901145267996"/>
    <s v=""/>
    <s v=""/>
    <s v=""/>
    <s v=""/>
    <s v=""/>
    <n v="-8.6873501684983451E-2"/>
    <m/>
  </r>
  <r>
    <x v="678"/>
    <n v="701"/>
    <n v="0.1"/>
    <n v="0.1"/>
    <n v="139.69"/>
    <n v="51.35"/>
    <n v="22.663278084614387"/>
    <n v="38.4"/>
    <n v="37.64"/>
    <n v="15.85"/>
    <n v="17.93"/>
    <n v="37.64"/>
    <n v="-5.7114228456913829E-2"/>
    <n v="-5.7118194735942596E-2"/>
    <n v="2.9056419414352961E-3"/>
    <n v="2.9056419414352961E-3"/>
    <n v="70.901145268233648"/>
    <s v=""/>
    <s v=""/>
    <s v=""/>
    <s v=""/>
    <s v=""/>
    <n v="3.8458979097023373E-2"/>
    <m/>
  </r>
  <r>
    <x v="679"/>
    <n v="702"/>
    <n v="0.09"/>
    <n v="0.09"/>
    <n v="140.08000000000001"/>
    <n v="51.63"/>
    <n v="22.325536927825244"/>
    <n v="37.31"/>
    <n v="39.72"/>
    <n v="15.96"/>
    <n v="18.23"/>
    <n v="39.72"/>
    <n v="5.5260361317747142E-2"/>
    <n v="5.5256791488983215E-2"/>
    <n v="3.4188554432181628E-3"/>
    <s v=""/>
    <n v="74.819168173598314"/>
    <s v=""/>
    <s v=""/>
    <s v=""/>
    <s v=""/>
    <s v=""/>
    <n v="-1.490257303149922E-2"/>
    <m/>
  </r>
  <r>
    <x v="680"/>
    <n v="703"/>
    <n v="0.09"/>
    <n v="0.09"/>
    <n v="140.55000000000001"/>
    <n v="51.83"/>
    <n v="21.676276858919802"/>
    <n v="36.4"/>
    <n v="39.44"/>
    <n v="16.39"/>
    <n v="18.739999999999998"/>
    <n v="39.44"/>
    <n v="-7.0493454179254567E-3"/>
    <n v="-7.0529152466893841E-3"/>
    <n v="1.473582682083349E-5"/>
    <n v="1.473582682083349E-5"/>
    <n v="74.291742013260759"/>
    <s v=""/>
    <s v=""/>
    <s v=""/>
    <s v=""/>
    <s v=""/>
    <n v="-2.9081498510176544E-2"/>
    <m/>
  </r>
  <r>
    <x v="681"/>
    <n v="704"/>
    <n v="0.09"/>
    <n v="0.09"/>
    <n v="142.69"/>
    <n v="52.59"/>
    <n v="22.539054253958096"/>
    <n v="35.19"/>
    <n v="38.32"/>
    <n v="17.61"/>
    <n v="19.579999999999998"/>
    <n v="38.32"/>
    <n v="-2.8397565922920864E-2"/>
    <n v="-2.8401135751684792E-2"/>
    <n v="6.3438233669413997E-4"/>
    <n v="6.3438233669413997E-4"/>
    <n v="72.182037371910553"/>
    <s v=""/>
    <s v=""/>
    <s v=""/>
    <s v=""/>
    <s v=""/>
    <n v="3.9802840711700031E-2"/>
    <m/>
  </r>
  <r>
    <x v="682"/>
    <n v="705"/>
    <n v="0.09"/>
    <n v="0.09"/>
    <n v="143.32"/>
    <n v="52.99"/>
    <n v="22.324927748060773"/>
    <n v="34.79"/>
    <n v="35.479999999999997"/>
    <n v="17.02"/>
    <n v="19.79"/>
    <n v="35.479999999999997"/>
    <n v="-7.41127348643007E-2"/>
    <n v="-7.4116304693064627E-2"/>
    <n v="5.0271101505661754E-3"/>
    <n v="5.0271101505661754E-3"/>
    <n v="66.832429174201096"/>
    <s v=""/>
    <s v=""/>
    <s v=""/>
    <s v=""/>
    <s v=""/>
    <n v="-9.5002435987179886E-3"/>
    <m/>
  </r>
  <r>
    <x v="683"/>
    <n v="706"/>
    <n v="0.1"/>
    <n v="0.1"/>
    <n v="142.84"/>
    <n v="52.61"/>
    <n v="22.856547129305927"/>
    <n v="34.51"/>
    <n v="36.72"/>
    <n v="17.09"/>
    <n v="19.57"/>
    <n v="36.72"/>
    <n v="3.4949267192784683E-2"/>
    <n v="3.4945300913755917E-2"/>
    <n v="1.4561465946922973E-3"/>
    <s v=""/>
    <n v="69.168173598553111"/>
    <s v=""/>
    <s v=""/>
    <s v=""/>
    <s v=""/>
    <s v=""/>
    <n v="2.381281530872292E-2"/>
    <m/>
  </r>
  <r>
    <x v="684"/>
    <n v="707"/>
    <n v="0.1"/>
    <n v="0.1"/>
    <n v="142.72"/>
    <n v="52.44"/>
    <n v="24.313586513777448"/>
    <n v="34.14"/>
    <n v="36.28"/>
    <n v="17.54"/>
    <n v="20"/>
    <n v="36.28"/>
    <n v="-1.1982570806100101E-2"/>
    <n v="-1.1986537085128868E-2"/>
    <n v="7.6954108348777401E-5"/>
    <n v="7.6954108348777401E-5"/>
    <n v="68.339361060879824"/>
    <s v=""/>
    <s v=""/>
    <s v=""/>
    <s v=""/>
    <s v=""/>
    <n v="6.3747134518115867E-2"/>
    <m/>
  </r>
  <r>
    <x v="685"/>
    <n v="708"/>
    <n v="0.1"/>
    <n v="0.1"/>
    <n v="142.80000000000001"/>
    <n v="52.56"/>
    <n v="24.979296496530772"/>
    <n v="33.97"/>
    <n v="35.44"/>
    <n v="17.559999999999999"/>
    <n v="20.3"/>
    <n v="35.44"/>
    <n v="-2.3153252480705766E-2"/>
    <n v="-2.3157218759734532E-2"/>
    <n v="3.97724475605036E-4"/>
    <n v="3.97724475605036E-4"/>
    <n v="66.757082579867159"/>
    <s v=""/>
    <s v=""/>
    <s v=""/>
    <s v=""/>
    <s v=""/>
    <n v="2.7380163859251967E-2"/>
    <m/>
  </r>
  <r>
    <x v="686"/>
    <n v="709"/>
    <n v="0.1"/>
    <n v="0.1"/>
    <n v="142.81"/>
    <n v="52.42"/>
    <n v="26.821322801687352"/>
    <n v="33.82"/>
    <n v="35.4"/>
    <n v="17.739999999999998"/>
    <n v="20.21"/>
    <n v="35.4"/>
    <n v="-1.1286681715575453E-3"/>
    <n v="-1.1326344505863117E-3"/>
    <n v="4.3328652081641334E-6"/>
    <n v="4.3328652081641334E-6"/>
    <n v="66.681735985533223"/>
    <s v=""/>
    <s v=""/>
    <s v=""/>
    <s v=""/>
    <s v=""/>
    <n v="7.3742121016594886E-2"/>
    <m/>
  </r>
  <r>
    <x v="687"/>
    <n v="710"/>
    <n v="0.09"/>
    <n v="0.09"/>
    <n v="142.75"/>
    <n v="52.4"/>
    <n v="26.313920359132275"/>
    <n v="33.799999999999997"/>
    <n v="35"/>
    <n v="17.87"/>
    <n v="20.39"/>
    <n v="35"/>
    <n v="-1.1299435028248594E-2"/>
    <n v="-1.1303004857012522E-2"/>
    <n v="6.5428958033257663E-5"/>
    <n v="6.5428958033257663E-5"/>
    <n v="65.928270042193859"/>
    <s v=""/>
    <s v=""/>
    <s v=""/>
    <s v=""/>
    <s v=""/>
    <n v="-1.8917875389917543E-2"/>
    <m/>
  </r>
  <r>
    <x v="688"/>
    <n v="711"/>
    <n v="0.1"/>
    <n v="0.1"/>
    <n v="142.53"/>
    <n v="52.23"/>
    <n v="24.531602027573282"/>
    <n v="33.630000000000003"/>
    <n v="34.799999999999997"/>
    <n v="18.09"/>
    <n v="20.329999999999998"/>
    <n v="34.799999999999997"/>
    <n v="-5.7142857142857828E-3"/>
    <n v="-5.7182519933145493E-3"/>
    <n v="6.2703364476228806E-6"/>
    <n v="6.2703364476228806E-6"/>
    <n v="65.551537070524176"/>
    <s v=""/>
    <s v=""/>
    <s v=""/>
    <s v=""/>
    <s v=""/>
    <n v="-6.7732907420632191E-2"/>
    <m/>
  </r>
  <r>
    <x v="689"/>
    <n v="712"/>
    <n v="0.1"/>
    <n v="0.1"/>
    <n v="141.01"/>
    <n v="51.56"/>
    <n v="24.136111622269169"/>
    <n v="34.380000000000003"/>
    <n v="34.28"/>
    <n v="16.75"/>
    <n v="19.96"/>
    <n v="34.28"/>
    <n v="-1.4942528735632066E-2"/>
    <n v="-1.4946495014660832E-2"/>
    <n v="1.3764702772231375E-4"/>
    <n v="1.3764702772231375E-4"/>
    <n v="64.572031344183017"/>
    <s v=""/>
    <s v=""/>
    <s v=""/>
    <s v=""/>
    <s v=""/>
    <n v="-1.6121670523579643E-2"/>
    <m/>
  </r>
  <r>
    <x v="690"/>
    <n v="713"/>
    <n v="0.09"/>
    <n v="0.09"/>
    <n v="140.22"/>
    <n v="51.23"/>
    <n v="24.426834267728957"/>
    <n v="34.770000000000003"/>
    <n v="37"/>
    <n v="16.09"/>
    <n v="19.600000000000001"/>
    <n v="37"/>
    <n v="7.9346557759626624E-2"/>
    <n v="7.9342987930862696E-2"/>
    <n v="6.8156872988330598E-3"/>
    <s v=""/>
    <n v="69.695599758890651"/>
    <s v=""/>
    <s v=""/>
    <s v=""/>
    <s v=""/>
    <s v=""/>
    <n v="1.2045131792958344E-2"/>
    <m/>
  </r>
  <r>
    <x v="691"/>
    <n v="714"/>
    <n v="0.09"/>
    <n v="0.09"/>
    <n v="141.54"/>
    <n v="51.7"/>
    <n v="25.577872736335209"/>
    <n v="33.340000000000003"/>
    <n v="38.28"/>
    <n v="17.53"/>
    <n v="20.46"/>
    <n v="38.28"/>
    <n v="3.4594594594594685E-2"/>
    <n v="3.4591024765830758E-2"/>
    <n v="1.4292341127980189E-3"/>
    <s v=""/>
    <n v="72.106690777576603"/>
    <s v=""/>
    <s v=""/>
    <s v=""/>
    <s v=""/>
    <s v=""/>
    <n v="4.7121884726868957E-2"/>
    <m/>
  </r>
  <r>
    <x v="692"/>
    <n v="715"/>
    <n v="0.08"/>
    <n v="0.08"/>
    <n v="140.88999999999999"/>
    <n v="51.53"/>
    <n v="25.307691864650575"/>
    <n v="33.869999999999997"/>
    <n v="34.92"/>
    <n v="17.02"/>
    <n v="20.2"/>
    <n v="34.92"/>
    <n v="-8.7774294670846409E-2"/>
    <n v="-8.7777468009891724E-2"/>
    <n v="7.1509483248496748E-3"/>
    <n v="7.1509483248496748E-3"/>
    <n v="65.777576853525986"/>
    <n v="1"/>
    <n v="-0.2676174496644298"/>
    <n v="-0.26768409189913867"/>
    <n v="4.2294025071241831E-2"/>
    <n v="4.2294025071241831E-2"/>
    <n v="-1.0563070450374993E-2"/>
    <m/>
  </r>
  <r>
    <x v="693"/>
    <n v="716"/>
    <n v="0.09"/>
    <n v="0.09"/>
    <n v="141.26"/>
    <n v="51.6"/>
    <n v="24.977218571120535"/>
    <n v="33.9"/>
    <n v="36"/>
    <n v="16.84"/>
    <n v="20.14"/>
    <n v="36"/>
    <n v="3.0927835051546282E-2"/>
    <n v="3.0924265222782354E-2"/>
    <n v="1.1654339889211459E-3"/>
    <s v=""/>
    <n v="67.811934900542241"/>
    <s v=""/>
    <s v=""/>
    <s v=""/>
    <s v=""/>
    <s v=""/>
    <n v="-1.3058215474467758E-2"/>
    <m/>
  </r>
  <r>
    <x v="694"/>
    <n v="717"/>
    <n v="0.09"/>
    <n v="0.09"/>
    <n v="141.41"/>
    <n v="51.7"/>
    <n v="24.145168248636484"/>
    <n v="33.369999999999997"/>
    <n v="36.36"/>
    <n v="17.170000000000002"/>
    <n v="20.22"/>
    <n v="36.36"/>
    <n v="1.0000000000000009E-2"/>
    <n v="9.9964301712360815E-3"/>
    <n v="1.7452043265079673E-4"/>
    <s v=""/>
    <n v="68.490054249547669"/>
    <s v=""/>
    <s v=""/>
    <s v=""/>
    <s v=""/>
    <s v=""/>
    <n v="-3.3312369034000096E-2"/>
    <m/>
  </r>
  <r>
    <x v="695"/>
    <n v="718"/>
    <n v="0.09"/>
    <n v="0.09"/>
    <n v="141.97999999999999"/>
    <n v="51.81"/>
    <n v="24.1372957503301"/>
    <n v="33.31"/>
    <n v="35.520000000000003"/>
    <n v="17.239999999999998"/>
    <n v="20.71"/>
    <n v="35.520000000000003"/>
    <n v="-2.3102310231023049E-2"/>
    <n v="-2.3105880059786976E-2"/>
    <n v="3.9567941272342788E-4"/>
    <n v="3.9567941272342788E-4"/>
    <n v="66.907775768535018"/>
    <s v=""/>
    <s v=""/>
    <s v=""/>
    <s v=""/>
    <s v=""/>
    <n v="-3.2604860008912667E-4"/>
    <m/>
  </r>
  <r>
    <x v="696"/>
    <n v="719"/>
    <n v="0.1"/>
    <n v="0.1"/>
    <n v="143"/>
    <n v="52.27"/>
    <n v="24.306646283235239"/>
    <n v="32.68"/>
    <n v="35.520000000000003"/>
    <n v="17.670000000000002"/>
    <n v="20.9"/>
    <n v="35.520000000000003"/>
    <n v="0"/>
    <n v="-3.9662790287664507E-6"/>
    <n v="1.0305523542654808E-5"/>
    <n v="1.0305523542654808E-5"/>
    <n v="66.907775768535018"/>
    <s v=""/>
    <s v=""/>
    <s v=""/>
    <s v=""/>
    <s v=""/>
    <n v="7.0161353059952228E-3"/>
    <m/>
  </r>
  <r>
    <x v="697"/>
    <n v="720"/>
    <n v="0.09"/>
    <n v="0.09"/>
    <n v="143.01"/>
    <n v="52.31"/>
    <n v="26.309244844136476"/>
    <n v="32.43"/>
    <n v="34.6"/>
    <n v="17.899999999999999"/>
    <n v="21.1"/>
    <n v="34.6"/>
    <n v="-2.5900900900900914E-2"/>
    <n v="-2.5904470729664841E-2"/>
    <n v="5.1484893003505498E-4"/>
    <n v="5.1484893003505498E-4"/>
    <n v="65.174804098854494"/>
    <s v=""/>
    <s v=""/>
    <s v=""/>
    <s v=""/>
    <s v=""/>
    <n v="8.2388929248642148E-2"/>
    <m/>
  </r>
  <r>
    <x v="698"/>
    <n v="721"/>
    <n v="0.09"/>
    <n v="0.09"/>
    <n v="142.52000000000001"/>
    <n v="52.19"/>
    <n v="25.646862173417755"/>
    <n v="32.28"/>
    <n v="34.119999999999997"/>
    <n v="17.71"/>
    <n v="21.1"/>
    <n v="34.119999999999997"/>
    <n v="-1.3872832369942301E-2"/>
    <n v="-1.3876402198706228E-2"/>
    <n v="1.1368281147010003E-4"/>
    <n v="1.1368281147010003E-4"/>
    <n v="64.270644966847257"/>
    <s v=""/>
    <s v=""/>
    <s v=""/>
    <s v=""/>
    <s v=""/>
    <n v="-2.5176802855531089E-2"/>
    <m/>
  </r>
  <r>
    <x v="699"/>
    <n v="722"/>
    <n v="0.09"/>
    <n v="0.09"/>
    <n v="141.11000000000001"/>
    <n v="51.7"/>
    <n v="25.165013414960956"/>
    <n v="32.69"/>
    <n v="34.520000000000003"/>
    <n v="16.940000000000001"/>
    <n v="20.94"/>
    <n v="34.520000000000003"/>
    <n v="1.1723329425556983E-2"/>
    <n v="1.1719759596793056E-2"/>
    <n v="2.2302279103244649E-4"/>
    <s v=""/>
    <n v="65.024110910186621"/>
    <s v=""/>
    <s v=""/>
    <s v=""/>
    <s v=""/>
    <s v=""/>
    <n v="-1.8787825005595556E-2"/>
    <m/>
  </r>
  <r>
    <x v="700"/>
    <n v="723"/>
    <n v="0.09"/>
    <n v="0.09"/>
    <n v="140.21"/>
    <n v="51.34"/>
    <n v="24.036376395834299"/>
    <n v="32.799999999999997"/>
    <n v="35.979999999999997"/>
    <n v="17.149999999999999"/>
    <n v="20.8"/>
    <n v="35.979999999999997"/>
    <n v="4.2294322132097051E-2"/>
    <n v="4.2290752303333123E-2"/>
    <n v="2.0706995926457923E-3"/>
    <s v=""/>
    <n v="67.774261603375265"/>
    <s v=""/>
    <s v=""/>
    <s v=""/>
    <s v=""/>
    <s v=""/>
    <n v="-4.4849450326764642E-2"/>
    <m/>
  </r>
  <r>
    <x v="701"/>
    <n v="724"/>
    <n v="0.1"/>
    <n v="0.1"/>
    <n v="140.29"/>
    <n v="51.56"/>
    <n v="24.22402568565176"/>
    <n v="32.119999999999997"/>
    <n v="35.549999999999997"/>
    <n v="17.36"/>
    <n v="21.19"/>
    <n v="35.549999999999997"/>
    <n v="-1.1951083935519691E-2"/>
    <n v="-1.1955050214548457E-2"/>
    <n v="7.6402672131577071E-5"/>
    <n v="7.6402672131577071E-5"/>
    <n v="66.964285714285452"/>
    <s v=""/>
    <s v=""/>
    <s v=""/>
    <s v=""/>
    <s v=""/>
    <n v="7.8068876409333734E-3"/>
    <m/>
  </r>
  <r>
    <x v="702"/>
    <n v="725"/>
    <n v="0.09"/>
    <n v="0.09"/>
    <n v="139.83000000000001"/>
    <n v="51.31"/>
    <n v="23.946051804734115"/>
    <n v="31.76"/>
    <n v="35.01"/>
    <n v="17.170000000000002"/>
    <n v="21.47"/>
    <n v="35.01"/>
    <n v="-1.5189873417721489E-2"/>
    <n v="-1.5193443246485416E-2"/>
    <n v="1.4350255609305151E-4"/>
    <n v="1.4350255609305151E-4"/>
    <n v="65.947106690777318"/>
    <s v=""/>
    <s v=""/>
    <s v=""/>
    <s v=""/>
    <s v=""/>
    <n v="-1.1475131529533307E-2"/>
    <m/>
  </r>
  <r>
    <x v="703"/>
    <n v="726"/>
    <n v="0.1"/>
    <n v="0.1"/>
    <n v="140.99"/>
    <n v="51.69"/>
    <n v="22.417711227854323"/>
    <n v="31.26"/>
    <n v="35.380000000000003"/>
    <n v="17.78"/>
    <n v="21.85"/>
    <n v="35.380000000000003"/>
    <n v="1.0568409025992764E-2"/>
    <n v="1.0564442746963998E-2"/>
    <n v="1.8985066545372279E-4"/>
    <s v=""/>
    <n v="66.644062688366233"/>
    <s v=""/>
    <s v=""/>
    <s v=""/>
    <s v=""/>
    <s v=""/>
    <n v="-6.3824324332984239E-2"/>
    <m/>
  </r>
  <r>
    <x v="704"/>
    <n v="727"/>
    <n v="0.1"/>
    <n v="0.1"/>
    <n v="142.41999999999999"/>
    <n v="52.29"/>
    <n v="22.035504736459099"/>
    <n v="31.1"/>
    <n v="34.22"/>
    <n v="18.170000000000002"/>
    <n v="21.9"/>
    <n v="34.22"/>
    <n v="-3.2786885245901787E-2"/>
    <n v="-3.2790851524930553E-2"/>
    <n v="8.7477902485365636E-4"/>
    <n v="8.7477902485365636E-4"/>
    <n v="64.459011452682091"/>
    <s v=""/>
    <s v=""/>
    <s v=""/>
    <s v=""/>
    <s v=""/>
    <n v="-1.7049309249747426E-2"/>
    <m/>
  </r>
  <r>
    <x v="705"/>
    <n v="728"/>
    <n v="0.09"/>
    <n v="0.09"/>
    <n v="143.07"/>
    <n v="52.58"/>
    <n v="21.050073582969979"/>
    <n v="30.73"/>
    <n v="33.39"/>
    <n v="18.38"/>
    <n v="22.15"/>
    <n v="33.39"/>
    <n v="-2.4254821741671484E-2"/>
    <n v="-2.4258391570435411E-2"/>
    <n v="4.428585036198571E-4"/>
    <n v="4.428585036198571E-4"/>
    <n v="62.895569620252928"/>
    <s v=""/>
    <s v=""/>
    <s v=""/>
    <s v=""/>
    <s v=""/>
    <n v="-4.4720153464815511E-2"/>
    <m/>
  </r>
  <r>
    <x v="706"/>
    <n v="729"/>
    <n v="0.09"/>
    <n v="0.09"/>
    <n v="142.69999999999999"/>
    <n v="52.6"/>
    <n v="20.786519813006471"/>
    <n v="30.84"/>
    <n v="32.979999999999997"/>
    <n v="18.420000000000002"/>
    <n v="22.11"/>
    <n v="32.979999999999997"/>
    <n v="-1.2279125486672759E-2"/>
    <n v="-1.2282695315436687E-2"/>
    <n v="8.2237824803406339E-5"/>
    <n v="8.2237824803406339E-5"/>
    <n v="62.123267028330076"/>
    <s v=""/>
    <s v=""/>
    <s v=""/>
    <s v=""/>
    <s v=""/>
    <n v="-1.2520325353006442E-2"/>
    <m/>
  </r>
  <r>
    <x v="707"/>
    <n v="730"/>
    <n v="0.09"/>
    <n v="0.09"/>
    <n v="140.32"/>
    <n v="51.76"/>
    <n v="21.418902073270818"/>
    <n v="31.58"/>
    <n v="32.880000000000003"/>
    <n v="17.27"/>
    <n v="21.44"/>
    <n v="32.880000000000003"/>
    <n v="-3.0321406913279558E-3"/>
    <n v="-3.0357105200918832E-3"/>
    <n v="3.185421332837774E-8"/>
    <n v="3.185421332837774E-8"/>
    <n v="61.934900542495242"/>
    <s v=""/>
    <s v=""/>
    <s v=""/>
    <s v=""/>
    <s v=""/>
    <n v="3.0422709811608654E-2"/>
    <m/>
  </r>
  <r>
    <x v="708"/>
    <n v="731"/>
    <n v="0.1"/>
    <n v="0.1"/>
    <n v="140.34"/>
    <n v="51.72"/>
    <n v="20.876394906405139"/>
    <n v="31.09"/>
    <n v="34.99"/>
    <n v="17.489999999999998"/>
    <n v="21.74"/>
    <n v="34.99"/>
    <n v="6.4172749391727457E-2"/>
    <n v="6.4168783112698691E-2"/>
    <n v="4.5404647969163889E-3"/>
    <s v=""/>
    <n v="65.909433393610357"/>
    <s v=""/>
    <s v=""/>
    <s v=""/>
    <s v=""/>
    <s v=""/>
    <n v="-2.5328430234651797E-2"/>
    <m/>
  </r>
  <r>
    <x v="709"/>
    <n v="732"/>
    <n v="0.1"/>
    <n v="0.1"/>
    <n v="138.38999999999999"/>
    <n v="51.1"/>
    <n v="21.466621480574659"/>
    <n v="32.01"/>
    <n v="34.549999999999997"/>
    <n v="16.079999999999998"/>
    <n v="21.24"/>
    <n v="34.549999999999997"/>
    <n v="-1.2575021434695799E-2"/>
    <n v="-1.2578987713724565E-2"/>
    <n v="8.7699473547312977E-5"/>
    <n v="8.7699473547312977E-5"/>
    <n v="65.080620855937056"/>
    <s v=""/>
    <s v=""/>
    <s v=""/>
    <s v=""/>
    <s v=""/>
    <n v="2.8272437689345904E-2"/>
    <m/>
  </r>
  <r>
    <x v="710"/>
    <n v="733"/>
    <n v="0.11"/>
    <n v="0.11"/>
    <n v="138"/>
    <n v="50.86"/>
    <n v="21.353506724486238"/>
    <n v="31.65"/>
    <n v="37.26"/>
    <n v="15.93"/>
    <n v="21.41"/>
    <n v="37.26"/>
    <n v="7.8437047756874101E-2"/>
    <n v="7.8432685067026942E-2"/>
    <n v="6.6662118827641335E-3"/>
    <s v=""/>
    <n v="70.185352622061203"/>
    <s v=""/>
    <s v=""/>
    <s v=""/>
    <s v=""/>
    <s v=""/>
    <n v="-5.2693320274351443E-3"/>
    <m/>
  </r>
  <r>
    <x v="711"/>
    <n v="734"/>
    <n v="0.1"/>
    <n v="0.1"/>
    <n v="138.4"/>
    <n v="51.05"/>
    <n v="21.700228441447038"/>
    <n v="31.17"/>
    <n v="37.47"/>
    <n v="16.37"/>
    <n v="21.74"/>
    <n v="37.47"/>
    <n v="5.6360708534621828E-3"/>
    <n v="5.6321045744334164E-3"/>
    <n v="7.8256892436092966E-5"/>
    <s v=""/>
    <n v="70.580922242314372"/>
    <s v=""/>
    <s v=""/>
    <s v=""/>
    <s v=""/>
    <s v=""/>
    <n v="1.6237226111588184E-2"/>
    <m/>
  </r>
  <r>
    <x v="712"/>
    <n v="735"/>
    <n v="0.1"/>
    <n v="0.1"/>
    <n v="138.32"/>
    <n v="51.01"/>
    <n v="21.533885452353676"/>
    <n v="31.47"/>
    <n v="36.479999999999997"/>
    <n v="16.420000000000002"/>
    <n v="21.65"/>
    <n v="36.479999999999997"/>
    <n v="-2.6421136909527632E-2"/>
    <n v="-2.6425103188556398E-2"/>
    <n v="5.3874658356601126E-4"/>
    <n v="5.3874658356601126E-4"/>
    <n v="68.716094032549464"/>
    <s v=""/>
    <s v=""/>
    <s v=""/>
    <s v=""/>
    <s v=""/>
    <n v="-7.6654948376326925E-3"/>
    <m/>
  </r>
  <r>
    <x v="713"/>
    <n v="736"/>
    <n v="0.09"/>
    <n v="0.09"/>
    <n v="138.32"/>
    <n v="51.1"/>
    <n v="21.749576604682986"/>
    <n v="31.49"/>
    <n v="36.299999999999997"/>
    <n v="16.079999999999998"/>
    <n v="21.6"/>
    <n v="36.299999999999997"/>
    <n v="-4.9342105263158187E-3"/>
    <n v="-4.9377803550797461E-3"/>
    <n v="2.9707705824040481E-6"/>
    <n v="2.9707705824040481E-6"/>
    <n v="68.377034358046757"/>
    <n v="1"/>
    <n v="3.9518900343642471E-2"/>
    <n v="3.9443931263364984E-2"/>
    <n v="1.0296751709903743E-2"/>
    <s v=""/>
    <n v="1.0016360159737683E-2"/>
    <m/>
  </r>
  <r>
    <x v="714"/>
    <n v="737"/>
    <n v="0.09"/>
    <n v="0.09"/>
    <n v="139.77000000000001"/>
    <n v="51.83"/>
    <n v="22.290464356461516"/>
    <n v="30.07"/>
    <n v="37.01"/>
    <n v="17.329999999999998"/>
    <n v="22.5"/>
    <n v="37.01"/>
    <n v="1.9559228650137817E-2"/>
    <n v="1.9555658821373889E-2"/>
    <n v="5.1846592458701401E-4"/>
    <s v=""/>
    <n v="69.714436407474125"/>
    <s v=""/>
    <s v=""/>
    <s v=""/>
    <s v=""/>
    <s v=""/>
    <n v="2.4868886489591142E-2"/>
    <m/>
  </r>
  <r>
    <x v="715"/>
    <n v="738"/>
    <n v="0.09"/>
    <n v="0.09"/>
    <n v="138.53"/>
    <n v="51.33"/>
    <n v="22.220475148108758"/>
    <n v="30.83"/>
    <n v="34.049999999999997"/>
    <n v="16.89"/>
    <n v="21.97"/>
    <n v="34.049999999999997"/>
    <n v="-7.997838422048098E-2"/>
    <n v="-7.9981954049244908E-2"/>
    <n v="5.8932899031188543E-3"/>
    <n v="5.8932899031188543E-3"/>
    <n v="64.138788426762872"/>
    <s v=""/>
    <s v=""/>
    <s v=""/>
    <s v=""/>
    <s v=""/>
    <n v="-3.1398721549051808E-3"/>
    <m/>
  </r>
  <r>
    <x v="716"/>
    <n v="739"/>
    <n v="0.1"/>
    <n v="0.1"/>
    <n v="138.81"/>
    <n v="51.52"/>
    <n v="19.961222178683233"/>
    <n v="31.03"/>
    <n v="34.93"/>
    <n v="16.57"/>
    <n v="21.94"/>
    <n v="34.93"/>
    <n v="2.5844346549192432E-2"/>
    <n v="2.5840380270163665E-2"/>
    <n v="8.4416793777160662E-4"/>
    <s v=""/>
    <n v="65.796413502109459"/>
    <s v=""/>
    <s v=""/>
    <s v=""/>
    <s v=""/>
    <s v=""/>
    <n v="-0.10167437709439878"/>
    <m/>
  </r>
  <r>
    <x v="717"/>
    <n v="740"/>
    <n v="0.09"/>
    <n v="0.09"/>
    <n v="139.9"/>
    <n v="51.97"/>
    <n v="20.103634322149581"/>
    <n v="30.45"/>
    <n v="35.56"/>
    <n v="17.14"/>
    <n v="22.24"/>
    <n v="35.56"/>
    <n v="1.8036072144288706E-2"/>
    <n v="1.8032502315524779E-2"/>
    <n v="4.5142184966071334E-4"/>
    <s v=""/>
    <n v="66.983122362868954"/>
    <s v=""/>
    <s v=""/>
    <s v=""/>
    <s v=""/>
    <s v=""/>
    <n v="7.1344400754394209E-3"/>
    <m/>
  </r>
  <r>
    <x v="718"/>
    <n v="741"/>
    <n v="0.09"/>
    <n v="0.09"/>
    <n v="136.72999999999999"/>
    <n v="50.92"/>
    <n v="19.029069482800001"/>
    <n v="31.4"/>
    <n v="34.33"/>
    <n v="15.8"/>
    <n v="21.68"/>
    <n v="34.33"/>
    <n v="-3.4589426321709915E-2"/>
    <n v="-3.4592996150473843E-2"/>
    <n v="9.8462960050575959E-4"/>
    <n v="9.8462960050575959E-4"/>
    <n v="64.666214587100413"/>
    <s v=""/>
    <s v=""/>
    <s v=""/>
    <s v=""/>
    <s v=""/>
    <n v="-5.3451272647038535E-2"/>
    <m/>
  </r>
  <r>
    <x v="719"/>
    <n v="742"/>
    <n v="0.09"/>
    <n v="0.09"/>
    <n v="135.08000000000001"/>
    <n v="50.24"/>
    <n v="20.496392504993167"/>
    <n v="31.64"/>
    <n v="36.950000000000003"/>
    <n v="15.66"/>
    <n v="21.65"/>
    <n v="36.950000000000003"/>
    <n v="7.6318089134867595E-2"/>
    <n v="7.6314519306103668E-2"/>
    <n v="6.3248152868912322E-3"/>
    <s v=""/>
    <n v="69.601416515973213"/>
    <s v=""/>
    <s v=""/>
    <s v=""/>
    <s v=""/>
    <s v=""/>
    <n v="7.7109551968342516E-2"/>
    <m/>
  </r>
  <r>
    <x v="720"/>
    <n v="743"/>
    <n v="0.09"/>
    <n v="0.09"/>
    <n v="135.19999999999999"/>
    <n v="50.27"/>
    <n v="21.412885077708133"/>
    <n v="31.85"/>
    <n v="37.19"/>
    <n v="15.66"/>
    <n v="21.18"/>
    <n v="37.19"/>
    <n v="6.4952638700945808E-3"/>
    <n v="6.4916940413306534E-3"/>
    <n v="9.420414633585387E-5"/>
    <s v=""/>
    <n v="70.053496081976817"/>
    <s v=""/>
    <s v=""/>
    <s v=""/>
    <s v=""/>
    <s v=""/>
    <n v="4.4714823474018534E-2"/>
    <m/>
  </r>
  <r>
    <x v="721"/>
    <n v="744"/>
    <n v="0.09"/>
    <n v="0.09"/>
    <n v="135.31"/>
    <n v="50.31"/>
    <n v="21.095584963743679"/>
    <n v="31.15"/>
    <n v="37.18"/>
    <n v="16.649999999999999"/>
    <n v="21.71"/>
    <n v="37.18"/>
    <n v="-2.6888948642100896E-4"/>
    <n v="-2.7245931518493638E-4"/>
    <n v="8.6537676961711699E-6"/>
    <n v="8.6537676961711699E-6"/>
    <n v="70.034659433393344"/>
    <s v=""/>
    <s v=""/>
    <s v=""/>
    <s v=""/>
    <s v=""/>
    <n v="-1.4818186004032608E-2"/>
    <m/>
  </r>
  <r>
    <x v="722"/>
    <n v="745"/>
    <n v="0.09"/>
    <n v="0.09"/>
    <n v="134.84"/>
    <n v="50.16"/>
    <n v="20.597517295340968"/>
    <n v="31.26"/>
    <n v="34.79"/>
    <n v="16.649999999999999"/>
    <n v="21.67"/>
    <n v="34.79"/>
    <n v="-6.4281871974179672E-2"/>
    <n v="-6.4285441802943599E-2"/>
    <n v="3.7296980402101499E-3"/>
    <n v="3.7296980402101499E-3"/>
    <n v="65.532700421940675"/>
    <s v=""/>
    <s v=""/>
    <s v=""/>
    <s v=""/>
    <s v=""/>
    <n v="-2.3610043014153165E-2"/>
    <m/>
  </r>
  <r>
    <x v="723"/>
    <n v="746"/>
    <n v="0.08"/>
    <n v="0.08"/>
    <n v="133.02000000000001"/>
    <n v="49.47"/>
    <n v="19.147039988704005"/>
    <n v="31.7"/>
    <n v="34.85"/>
    <n v="16.07"/>
    <n v="21.28"/>
    <n v="34.85"/>
    <n v="1.7246335153779935E-3"/>
    <n v="1.7214601763326787E-3"/>
    <n v="2.4360622989506324E-5"/>
    <s v=""/>
    <n v="65.645720313441572"/>
    <s v=""/>
    <s v=""/>
    <s v=""/>
    <s v=""/>
    <s v=""/>
    <n v="-7.0420006733775103E-2"/>
    <m/>
  </r>
  <r>
    <x v="724"/>
    <n v="747"/>
    <n v="0.08"/>
    <n v="0.08"/>
    <n v="132.79"/>
    <n v="49.47"/>
    <n v="19.127350877661264"/>
    <n v="31.73"/>
    <n v="36"/>
    <n v="15.93"/>
    <n v="21.29"/>
    <n v="36"/>
    <n v="3.2998565279770409E-2"/>
    <n v="3.2995391940725094E-2"/>
    <n v="1.3111336799897498E-3"/>
    <s v=""/>
    <n v="67.811934900542227"/>
    <s v=""/>
    <s v=""/>
    <s v=""/>
    <s v=""/>
    <s v=""/>
    <n v="-1.0283109584747754E-3"/>
    <m/>
  </r>
  <r>
    <x v="725"/>
    <n v="748"/>
    <n v="0.08"/>
    <n v="0.08"/>
    <n v="133.44999999999999"/>
    <n v="49.76"/>
    <n v="19.199085704493243"/>
    <n v="31.05"/>
    <n v="36.32"/>
    <n v="16.63"/>
    <n v="21.56"/>
    <n v="36.32"/>
    <n v="8.8888888888889461E-3"/>
    <n v="8.8857155498436313E-3"/>
    <n v="1.4640766608460128E-4"/>
    <s v=""/>
    <n v="68.414707655213718"/>
    <s v=""/>
    <s v=""/>
    <s v=""/>
    <s v=""/>
    <s v=""/>
    <n v="3.7503796155985347E-3"/>
    <m/>
  </r>
  <r>
    <x v="726"/>
    <n v="749"/>
    <n v="0.09"/>
    <n v="0.09"/>
    <n v="136.15"/>
    <n v="50.66"/>
    <n v="18.34702539418257"/>
    <n v="29.91"/>
    <n v="34.68"/>
    <n v="18.079999999999998"/>
    <n v="22.5"/>
    <n v="34.68"/>
    <n v="-4.5154185022026394E-2"/>
    <n v="-4.5157754850790321E-2"/>
    <n v="1.759262799580602E-3"/>
    <n v="1.759262799580602E-3"/>
    <n v="65.325497287522353"/>
    <s v=""/>
    <s v=""/>
    <s v=""/>
    <s v=""/>
    <s v=""/>
    <n v="-4.4380254530103025E-2"/>
    <m/>
  </r>
  <r>
    <x v="727"/>
    <n v="750"/>
    <n v="0.09"/>
    <n v="0.09"/>
    <n v="136.21"/>
    <n v="50.69"/>
    <n v="18.14453307850221"/>
    <n v="29.42"/>
    <n v="31.7"/>
    <n v="18.37"/>
    <n v="22.87"/>
    <n v="31.7"/>
    <n v="-8.5928489042675915E-2"/>
    <n v="-8.5932058871439843E-2"/>
    <n v="6.8422461603483056E-3"/>
    <n v="6.8422461603483056E-3"/>
    <n v="59.712176009644132"/>
    <s v=""/>
    <s v=""/>
    <s v=""/>
    <s v=""/>
    <s v=""/>
    <n v="-1.1036792685999282E-2"/>
    <m/>
  </r>
  <r>
    <x v="728"/>
    <n v="751"/>
    <n v="0.09"/>
    <n v="0.09"/>
    <n v="136.46"/>
    <n v="50.81"/>
    <n v="18.580962492113077"/>
    <n v="29.64"/>
    <n v="31.16"/>
    <n v="18.23"/>
    <n v="22.65"/>
    <n v="31.16"/>
    <n v="-1.7034700315457396E-2"/>
    <n v="-1.7038270144221324E-2"/>
    <n v="1.9110524693700256E-4"/>
    <n v="1.9110524693700256E-4"/>
    <n v="58.694996986135997"/>
    <s v=""/>
    <s v=""/>
    <s v=""/>
    <s v=""/>
    <s v=""/>
    <n v="2.4052942653451443E-2"/>
    <m/>
  </r>
  <r>
    <x v="729"/>
    <n v="752"/>
    <n v="0.09"/>
    <n v="0.09"/>
    <n v="138.32"/>
    <n v="51.42"/>
    <n v="17.497316031030522"/>
    <n v="28.64"/>
    <n v="31.34"/>
    <n v="19.059999999999999"/>
    <n v="23.38"/>
    <n v="31.34"/>
    <n v="5.7766367137355168E-3"/>
    <n v="5.7730668849715894E-3"/>
    <n v="8.0770750493032643E-5"/>
    <s v=""/>
    <n v="59.034056660638704"/>
    <s v=""/>
    <s v=""/>
    <s v=""/>
    <s v=""/>
    <s v=""/>
    <n v="-5.8320254483185265E-2"/>
    <m/>
  </r>
  <r>
    <x v="730"/>
    <n v="753"/>
    <n v="0.09"/>
    <n v="0.09"/>
    <n v="138.03"/>
    <n v="51.27"/>
    <n v="17.225519006983305"/>
    <n v="28.63"/>
    <n v="30"/>
    <n v="19.2"/>
    <n v="23.46"/>
    <n v="30"/>
    <n v="-4.2756860242501582E-2"/>
    <n v="-4.2760430071265509E-2"/>
    <n v="1.5639052614065153E-3"/>
    <n v="1.5639052614065153E-3"/>
    <n v="56.509945750451855"/>
    <s v=""/>
    <s v=""/>
    <s v=""/>
    <s v=""/>
    <s v=""/>
    <n v="-1.5533640906136782E-2"/>
    <m/>
  </r>
  <r>
    <x v="731"/>
    <n v="754"/>
    <n v="0.09"/>
    <n v="0.09"/>
    <n v="137.33000000000001"/>
    <n v="51.07"/>
    <n v="16.465538075125032"/>
    <n v="29.08"/>
    <n v="29.74"/>
    <n v="18.78"/>
    <n v="23.15"/>
    <n v="29.74"/>
    <n v="-8.6666666666667114E-3"/>
    <n v="-8.6702364954306388E-3"/>
    <n v="2.9768465108248692E-5"/>
    <n v="2.9768465108248692E-5"/>
    <n v="56.020192887281269"/>
    <s v=""/>
    <s v=""/>
    <s v=""/>
    <s v=""/>
    <s v=""/>
    <n v="-4.4119479450817921E-2"/>
    <m/>
  </r>
  <r>
    <x v="732"/>
    <n v="755"/>
    <n v="0.08"/>
    <n v="0.08"/>
    <n v="138.43"/>
    <n v="51.53"/>
    <n v="15.882978317927204"/>
    <n v="28.64"/>
    <n v="30.36"/>
    <n v="19.309999999999999"/>
    <n v="23.49"/>
    <n v="30.36"/>
    <n v="2.08473436449228E-2"/>
    <n v="2.0844170305877485E-2"/>
    <n v="5.7880460471017303E-4"/>
    <s v=""/>
    <n v="57.188065099457283"/>
    <s v=""/>
    <s v=""/>
    <s v=""/>
    <s v=""/>
    <s v=""/>
    <n v="-3.5380547816892711E-2"/>
    <m/>
  </r>
  <r>
    <x v="733"/>
    <n v="756"/>
    <n v="0.08"/>
    <n v="0.08"/>
    <n v="139.08000000000001"/>
    <n v="51.7"/>
    <n v="16.1755604788939"/>
    <n v="28.35"/>
    <n v="29.44"/>
    <n v="19.579999999999998"/>
    <n v="23.64"/>
    <n v="29.44"/>
    <n v="-3.0303030303030276E-2"/>
    <n v="-3.0306203642075591E-2"/>
    <n v="7.3397731117188765E-4"/>
    <n v="7.3397731117188765E-4"/>
    <n v="55.45509342977676"/>
    <s v=""/>
    <s v=""/>
    <s v=""/>
    <s v=""/>
    <s v=""/>
    <n v="1.8421114422630499E-2"/>
    <m/>
  </r>
  <r>
    <x v="734"/>
    <n v="757"/>
    <n v="0.08"/>
    <n v="0.08"/>
    <n v="139.11000000000001"/>
    <n v="51.76"/>
    <n v="16.060416697958718"/>
    <n v="28.52"/>
    <n v="29.1"/>
    <n v="19.22"/>
    <n v="23.53"/>
    <n v="29.1"/>
    <n v="-1.1548913043478271E-2"/>
    <n v="-1.1552086382523585E-2"/>
    <n v="6.9520549320776514E-5"/>
    <n v="6.9520549320776514E-5"/>
    <n v="54.814647377938307"/>
    <n v="1"/>
    <n v="-0.19834710743801653"/>
    <n v="-0.1984137496727254"/>
    <n v="1.8600805412605385E-2"/>
    <n v="1.8600805412605385E-2"/>
    <n v="-7.1183796744119579E-3"/>
    <m/>
  </r>
  <r>
    <x v="735"/>
    <n v="758"/>
    <n v="0.09"/>
    <n v="0.09"/>
    <n v="138.41999999999999"/>
    <n v="51.54"/>
    <n v="16.390131728685642"/>
    <n v="28.85"/>
    <n v="29.62"/>
    <n v="18.809999999999999"/>
    <n v="23.25"/>
    <n v="29.62"/>
    <n v="1.7869415807560074E-2"/>
    <n v="1.7865845978796147E-2"/>
    <n v="4.4436783284177019E-4"/>
    <s v=""/>
    <n v="55.794153104279467"/>
    <s v=""/>
    <s v=""/>
    <s v=""/>
    <s v=""/>
    <s v=""/>
    <n v="2.0529668496635615E-2"/>
    <m/>
  </r>
  <r>
    <x v="736"/>
    <n v="759"/>
    <n v="0.09"/>
    <n v="0.09"/>
    <n v="138.22999999999999"/>
    <n v="51.49"/>
    <n v="16.69080708930732"/>
    <n v="28.69"/>
    <n v="30.24"/>
    <n v="18.48"/>
    <n v="23.29"/>
    <n v="30.24"/>
    <n v="2.0931802835921554E-2"/>
    <n v="2.0928233007157626E-2"/>
    <n v="5.8285649242420946E-4"/>
    <s v=""/>
    <n v="56.962025316455467"/>
    <s v=""/>
    <s v=""/>
    <s v=""/>
    <s v=""/>
    <s v=""/>
    <n v="1.8344902017806447E-2"/>
    <m/>
  </r>
  <r>
    <x v="737"/>
    <n v="760"/>
    <n v="0.09"/>
    <n v="0.09"/>
    <n v="138.47"/>
    <n v="51.7"/>
    <n v="16.724623684222312"/>
    <n v="28.3"/>
    <n v="30.67"/>
    <n v="18.8"/>
    <n v="23.61"/>
    <n v="30.67"/>
    <n v="1.4219576719576743E-2"/>
    <n v="1.4216006890812816E-2"/>
    <n v="3.0381169417528482E-4"/>
    <s v=""/>
    <n v="57.77200120554528"/>
    <s v=""/>
    <s v=""/>
    <s v=""/>
    <s v=""/>
    <s v=""/>
    <n v="2.0260610966294904E-3"/>
    <m/>
  </r>
  <r>
    <x v="738"/>
    <n v="761"/>
    <n v="0.08"/>
    <n v="0.08"/>
    <n v="138.94"/>
    <n v="51.84"/>
    <n v="16.009822236157721"/>
    <n v="28.3"/>
    <n v="30.16"/>
    <n v="18.559999999999999"/>
    <n v="23.73"/>
    <n v="30.16"/>
    <n v="-1.6628627323117096E-2"/>
    <n v="-1.663180066216241E-2"/>
    <n v="1.8003232936432474E-4"/>
    <n v="1.8003232936432474E-4"/>
    <n v="56.811332127787594"/>
    <s v=""/>
    <s v=""/>
    <s v=""/>
    <s v=""/>
    <s v=""/>
    <n v="-4.2739463772743583E-2"/>
    <m/>
  </r>
  <r>
    <x v="739"/>
    <n v="762"/>
    <n v="0.08"/>
    <n v="0.08"/>
    <n v="139.36000000000001"/>
    <n v="52.1"/>
    <n v="15.059899277427444"/>
    <n v="27.84"/>
    <n v="30.54"/>
    <n v="19.25"/>
    <n v="24.11"/>
    <n v="30.54"/>
    <n v="1.2599469496021198E-2"/>
    <n v="1.2596296156975884E-2"/>
    <n v="2.499714094989194E-4"/>
    <s v=""/>
    <n v="57.527124773959983"/>
    <s v=""/>
    <s v=""/>
    <s v=""/>
    <s v=""/>
    <s v=""/>
    <n v="-5.9333760532637461E-2"/>
    <m/>
  </r>
  <r>
    <x v="740"/>
    <n v="763"/>
    <n v="0.08"/>
    <n v="0.08"/>
    <n v="139.41999999999999"/>
    <n v="52.22"/>
    <n v="15.280175810139522"/>
    <n v="27.75"/>
    <n v="29.44"/>
    <n v="18.98"/>
    <n v="24.13"/>
    <n v="29.44"/>
    <n v="-3.6018336607727464E-2"/>
    <n v="-3.6021509946772778E-2"/>
    <n v="1.0763203728607529E-3"/>
    <n v="1.0763203728607529E-3"/>
    <n v="55.455093429776753"/>
    <s v=""/>
    <s v=""/>
    <s v=""/>
    <s v=""/>
    <s v=""/>
    <n v="1.462669362219708E-2"/>
    <m/>
  </r>
  <r>
    <x v="741"/>
    <n v="764"/>
    <n v="0.06"/>
    <n v="0.06"/>
    <n v="140.37"/>
    <n v="52.52"/>
    <n v="15.319322044568976"/>
    <n v="27.37"/>
    <n v="29.88"/>
    <n v="19.61"/>
    <n v="24.53"/>
    <n v="29.88"/>
    <n v="1.494565217391286E-2"/>
    <n v="1.4943271932699176E-2"/>
    <n v="3.2969335146130634E-4"/>
    <s v=""/>
    <n v="56.283905967450039"/>
    <s v=""/>
    <s v=""/>
    <s v=""/>
    <s v=""/>
    <s v=""/>
    <n v="2.5618968600791083E-3"/>
    <m/>
  </r>
  <r>
    <x v="742"/>
    <n v="765"/>
    <n v="0.05"/>
    <n v="0.05"/>
    <n v="140.44"/>
    <n v="52.55"/>
    <n v="15.46675066387983"/>
    <n v="27.71"/>
    <n v="28.86"/>
    <n v="19.13"/>
    <n v="24.17"/>
    <n v="28.86"/>
    <n v="-3.4136546184738936E-2"/>
    <n v="-3.4138529817824059E-2"/>
    <n v="9.5631491643348844E-4"/>
    <n v="9.5631491643348844E-4"/>
    <n v="54.362567811934674"/>
    <s v=""/>
    <s v=""/>
    <s v=""/>
    <s v=""/>
    <s v=""/>
    <n v="9.6237039003381607E-3"/>
    <m/>
  </r>
  <r>
    <x v="743"/>
    <n v="766"/>
    <n v="0.03"/>
    <n v="0.03"/>
    <n v="139.58000000000001"/>
    <n v="52.28"/>
    <n v="15.562675100857804"/>
    <n v="28.07"/>
    <n v="29.57"/>
    <n v="18.760000000000002"/>
    <n v="23.86"/>
    <n v="29.57"/>
    <n v="2.4601524601524538E-2"/>
    <n v="2.4600334303161331E-2"/>
    <n v="7.7364765134173622E-4"/>
    <s v=""/>
    <n v="55.699969861362028"/>
    <s v=""/>
    <s v=""/>
    <s v=""/>
    <s v=""/>
    <s v=""/>
    <n v="6.2019773294717112E-3"/>
    <m/>
  </r>
  <r>
    <x v="744"/>
    <n v="767"/>
    <n v="0.02"/>
    <n v="0.02"/>
    <n v="139.06"/>
    <n v="52.18"/>
    <n v="16.311177391725447"/>
    <n v="28.19"/>
    <n v="30.13"/>
    <n v="18.64"/>
    <n v="23.77"/>
    <n v="30.13"/>
    <n v="1.893811295231651E-2"/>
    <n v="1.8937319380562423E-2"/>
    <n v="4.9068927954065429E-4"/>
    <s v=""/>
    <n v="56.754822182037131"/>
    <s v=""/>
    <s v=""/>
    <s v=""/>
    <s v=""/>
    <s v=""/>
    <n v="4.8095991596353804E-2"/>
    <m/>
  </r>
  <r>
    <x v="745"/>
    <n v="768"/>
    <n v="0.05"/>
    <n v="0.05"/>
    <n v="140.69"/>
    <n v="52.8"/>
    <n v="16.655441394658634"/>
    <n v="27.32"/>
    <n v="30.33"/>
    <n v="19.29"/>
    <n v="24.55"/>
    <n v="30.33"/>
    <n v="6.637902422834463E-3"/>
    <n v="6.6359187897493399E-3"/>
    <n v="9.7024603907110393E-5"/>
    <s v=""/>
    <n v="57.131555153706813"/>
    <s v=""/>
    <s v=""/>
    <s v=""/>
    <s v=""/>
    <s v=""/>
    <n v="2.1106017957221716E-2"/>
    <m/>
  </r>
  <r>
    <x v="746"/>
    <n v="769"/>
    <n v="0.05"/>
    <n v="0.05"/>
    <n v="142.26"/>
    <n v="53.46"/>
    <n v="16.1929918707296"/>
    <n v="26.57"/>
    <n v="29.29"/>
    <n v="20.010000000000002"/>
    <n v="25.14"/>
    <n v="29.29"/>
    <n v="-3.4289482360698953E-2"/>
    <n v="-3.4291465993784076E-2"/>
    <n v="9.657972070686655E-4"/>
    <n v="9.657972070686655E-4"/>
    <n v="55.172543701024487"/>
    <s v=""/>
    <s v=""/>
    <s v=""/>
    <s v=""/>
    <s v=""/>
    <n v="-2.7765672069029641E-2"/>
    <m/>
  </r>
  <r>
    <x v="747"/>
    <n v="770"/>
    <n v="0.05"/>
    <n v="0.05"/>
    <n v="141.19999999999999"/>
    <n v="53.21"/>
    <n v="16.730102488315925"/>
    <n v="27.52"/>
    <n v="28.15"/>
    <n v="18.87"/>
    <n v="24.28"/>
    <n v="28.15"/>
    <n v="-3.8921133492659576E-2"/>
    <n v="-3.89231171257447E-2"/>
    <n v="1.2751276188084654E-3"/>
    <n v="1.2751276188084654E-3"/>
    <n v="53.025165762507321"/>
    <s v=""/>
    <s v=""/>
    <s v=""/>
    <s v=""/>
    <s v=""/>
    <n v="3.3169325463394121E-2"/>
    <m/>
  </r>
  <r>
    <x v="748"/>
    <n v="771"/>
    <n v="0.05"/>
    <n v="0.05"/>
    <n v="142.01"/>
    <n v="53.46"/>
    <n v="17.168586369521055"/>
    <n v="27.51"/>
    <n v="29.79"/>
    <n v="18.420000000000002"/>
    <n v="24.2"/>
    <n v="29.79"/>
    <n v="5.8259325044405008E-2"/>
    <n v="5.8257341411319885E-2"/>
    <n v="3.7787489290257623E-3"/>
    <s v=""/>
    <n v="56.114376130198693"/>
    <s v=""/>
    <s v=""/>
    <s v=""/>
    <s v=""/>
    <s v=""/>
    <n v="2.6209276453109571E-2"/>
    <m/>
  </r>
  <r>
    <x v="749"/>
    <n v="772"/>
    <n v="0.05"/>
    <n v="0.05"/>
    <n v="140.72"/>
    <n v="53.06"/>
    <n v="16.500101329231704"/>
    <n v="28.1"/>
    <n v="30.46"/>
    <n v="17.21"/>
    <n v="23.77"/>
    <n v="30.46"/>
    <n v="2.2490768714333642E-2"/>
    <n v="2.2488785081248519E-2"/>
    <n v="6.6064282557455655E-4"/>
    <s v=""/>
    <n v="57.376431585292117"/>
    <s v=""/>
    <s v=""/>
    <s v=""/>
    <s v=""/>
    <s v=""/>
    <n v="-3.8936521965261858E-2"/>
    <m/>
  </r>
  <r>
    <x v="750"/>
    <n v="773"/>
    <n v="0.05"/>
    <n v="0.05"/>
    <n v="140.29"/>
    <n v="52.88"/>
    <n v="16.841389409086176"/>
    <n v="28.09"/>
    <n v="32.54"/>
    <n v="17.510000000000002"/>
    <n v="23.75"/>
    <n v="32.54"/>
    <n v="6.8286277084701252E-2"/>
    <n v="6.8284293451616129E-2"/>
    <n v="5.1120328508862077E-3"/>
    <s v=""/>
    <n v="61.294454490656783"/>
    <s v=""/>
    <s v=""/>
    <s v=""/>
    <s v=""/>
    <s v=""/>
    <n v="2.0683999027923689E-2"/>
    <m/>
  </r>
  <r>
    <x v="751"/>
    <n v="774"/>
    <n v="7.0000000000000007E-2"/>
    <n v="7.0000000000000007E-2"/>
    <n v="139.69999999999999"/>
    <n v="52.58"/>
    <n v="16.949176415602086"/>
    <n v="28.53"/>
    <n v="31.96"/>
    <n v="16.579999999999998"/>
    <n v="23.39"/>
    <n v="31.96"/>
    <n v="-1.782421634910869E-2"/>
    <n v="-1.7826993158972959E-2"/>
    <n v="2.1353407440990893E-4"/>
    <n v="2.1353407440990893E-4"/>
    <n v="60.201928872814719"/>
    <s v=""/>
    <s v=""/>
    <s v=""/>
    <s v=""/>
    <s v=""/>
    <n v="6.4001255417654758E-3"/>
    <m/>
  </r>
  <r>
    <x v="752"/>
    <n v="775"/>
    <n v="0.01"/>
    <n v="0.01"/>
    <n v="139.51"/>
    <n v="52.47"/>
    <n v="15.619591927639661"/>
    <n v="28.39"/>
    <n v="33.74"/>
    <n v="16.579999999999998"/>
    <n v="23.6"/>
    <n v="33.74"/>
    <n v="5.5694618272841057E-2"/>
    <n v="5.5694221467205374E-2"/>
    <n v="3.4702007067791115E-3"/>
    <s v=""/>
    <n v="63.554852320674861"/>
    <s v=""/>
    <s v=""/>
    <s v=""/>
    <s v=""/>
    <s v=""/>
    <n v="-7.8445374297863454E-2"/>
    <m/>
  </r>
  <r>
    <x v="753"/>
    <n v="776"/>
    <n v="0.04"/>
    <n v="0.04"/>
    <n v="138"/>
    <n v="51.94"/>
    <n v="16.069601114048773"/>
    <n v="28.96"/>
    <n v="33.71"/>
    <n v="15.7"/>
    <n v="23.09"/>
    <n v="33.71"/>
    <n v="-8.8915234143449595E-4"/>
    <n v="-8.9073932690530988E-4"/>
    <n v="5.3984137689731026E-6"/>
    <n v="5.3984137689731026E-6"/>
    <n v="63.498342374924412"/>
    <s v=""/>
    <s v=""/>
    <s v=""/>
    <s v=""/>
    <s v=""/>
    <n v="2.881055974406058E-2"/>
    <m/>
  </r>
  <r>
    <x v="754"/>
    <n v="777"/>
    <n v="0.05"/>
    <n v="0.05"/>
    <n v="140.35"/>
    <n v="52.93"/>
    <n v="16.755163424456452"/>
    <n v="27.95"/>
    <n v="35.43"/>
    <n v="16.59"/>
    <n v="23.77"/>
    <n v="35.43"/>
    <n v="5.1023435182438348E-2"/>
    <n v="5.1021451549353225E-2"/>
    <n v="2.9415045980852508E-3"/>
    <s v=""/>
    <n v="66.738245931283643"/>
    <n v="1"/>
    <n v="0.21752577319587618"/>
    <n v="0.21748411607477158"/>
    <n v="7.8127570848769992E-2"/>
    <s v=""/>
    <n v="4.2662061462641301E-2"/>
    <m/>
  </r>
  <r>
    <x v="755"/>
    <n v="778"/>
    <n v="0.06"/>
    <n v="0.06"/>
    <n v="143.94999999999999"/>
    <n v="54.2"/>
    <n v="16.618823157172965"/>
    <n v="26.32"/>
    <n v="31.81"/>
    <n v="18.600000000000001"/>
    <n v="25.03"/>
    <n v="31.81"/>
    <n v="-0.10217329946373133"/>
    <n v="-0.10217567970494501"/>
    <n v="9.7933768390850232E-3"/>
    <n v="9.7933768390850232E-3"/>
    <n v="59.919379144062454"/>
    <s v=""/>
    <s v=""/>
    <s v=""/>
    <s v=""/>
    <s v=""/>
    <n v="-8.1372090399595021E-3"/>
    <m/>
  </r>
  <r>
    <x v="756"/>
    <n v="779"/>
    <n v="0.06"/>
    <n v="0.06"/>
    <n v="143.62"/>
    <n v="54.17"/>
    <n v="16.184970792930439"/>
    <n v="26.29"/>
    <n v="28.05"/>
    <n v="18.48"/>
    <n v="25.06"/>
    <n v="28.05"/>
    <n v="-0.11820182332599805"/>
    <n v="-0.11820420356721173"/>
    <n v="1.3222703678540738E-2"/>
    <n v="1.3222703678540738E-2"/>
    <n v="52.836799276672494"/>
    <s v=""/>
    <s v=""/>
    <s v=""/>
    <s v=""/>
    <s v=""/>
    <n v="-2.6106082250190382E-2"/>
    <m/>
  </r>
  <r>
    <x v="757"/>
    <n v="780"/>
    <n v="0.06"/>
    <n v="0.06"/>
    <n v="144.25"/>
    <n v="54.61"/>
    <n v="15.968314246475424"/>
    <n v="25.84"/>
    <n v="28.13"/>
    <n v="18.84"/>
    <n v="25.5"/>
    <n v="28.13"/>
    <n v="2.8520499108732889E-3"/>
    <n v="2.8496696696596047E-3"/>
    <n v="3.6770369922625316E-5"/>
    <s v=""/>
    <n v="52.98749246534036"/>
    <s v=""/>
    <s v=""/>
    <s v=""/>
    <s v=""/>
    <s v=""/>
    <n v="-1.3386279729936251E-2"/>
    <m/>
  </r>
  <r>
    <x v="758"/>
    <n v="781"/>
    <n v="0.06"/>
    <n v="0.06"/>
    <n v="143.86000000000001"/>
    <n v="54.4"/>
    <n v="14.901607950152268"/>
    <n v="26.1"/>
    <n v="27.55"/>
    <n v="18.88"/>
    <n v="25.27"/>
    <n v="27.55"/>
    <n v="-2.0618556701030855E-2"/>
    <n v="-2.0620936942244539E-2"/>
    <n v="3.0299490849509134E-4"/>
    <n v="3.0299490849509134E-4"/>
    <n v="51.894966847498296"/>
    <s v=""/>
    <s v=""/>
    <s v=""/>
    <s v=""/>
    <s v=""/>
    <n v="-6.6801434381753955E-2"/>
    <m/>
  </r>
  <r>
    <x v="759"/>
    <n v="782"/>
    <n v="0.05"/>
    <n v="0.05"/>
    <n v="143.44"/>
    <n v="54.17"/>
    <n v="14.421460634454922"/>
    <n v="26.33"/>
    <n v="27.52"/>
    <n v="19.079999999999998"/>
    <n v="25.14"/>
    <n v="27.52"/>
    <n v="-1.0889292196007982E-3"/>
    <n v="-1.0909128526859213E-3"/>
    <n v="4.5082973808720457E-6"/>
    <n v="4.5082973808720457E-6"/>
    <n v="51.83845690174784"/>
    <s v=""/>
    <s v=""/>
    <s v=""/>
    <s v=""/>
    <s v=""/>
    <n v="-3.222117487612737E-2"/>
    <m/>
  </r>
  <r>
    <x v="760"/>
    <n v="783"/>
    <n v="0.05"/>
    <n v="0.05"/>
    <n v="143.81"/>
    <n v="54.36"/>
    <n v="14.134555512554803"/>
    <n v="26.08"/>
    <n v="27.18"/>
    <n v="19.04"/>
    <n v="25.33"/>
    <n v="27.18"/>
    <n v="-1.2354651162790664E-2"/>
    <n v="-1.2356634795875787E-2"/>
    <n v="8.3584333287663857E-5"/>
    <n v="8.3584333287663857E-5"/>
    <n v="51.198010849909387"/>
    <s v=""/>
    <s v=""/>
    <s v=""/>
    <s v=""/>
    <s v=""/>
    <n v="-1.989431786227417E-2"/>
    <m/>
  </r>
  <r>
    <x v="761"/>
    <n v="784"/>
    <n v="0.06"/>
    <n v="0.06"/>
    <n v="144.94999999999999"/>
    <n v="54.69"/>
    <n v="14.310060402086476"/>
    <n v="25.65"/>
    <n v="27.24"/>
    <n v="19.53"/>
    <n v="25.7"/>
    <n v="27.24"/>
    <n v="2.2075055187638082E-3"/>
    <n v="2.205125277550124E-3"/>
    <n v="2.9368956475959979E-5"/>
    <s v=""/>
    <n v="51.311030741410292"/>
    <s v=""/>
    <s v=""/>
    <s v=""/>
    <s v=""/>
    <s v=""/>
    <n v="1.2416725052003624E-2"/>
    <m/>
  </r>
  <r>
    <x v="762"/>
    <n v="785"/>
    <n v="0.06"/>
    <n v="0.06"/>
    <n v="144.94"/>
    <n v="54.71"/>
    <n v="14.060224281180188"/>
    <n v="25.48"/>
    <n v="26.57"/>
    <n v="19.579999999999998"/>
    <n v="25.98"/>
    <n v="26.57"/>
    <n v="-2.4596182085168783E-2"/>
    <n v="-2.4598562326382467E-2"/>
    <n v="4.5729146503202268E-4"/>
    <n v="4.5729146503202268E-4"/>
    <n v="50.048975286316875"/>
    <s v=""/>
    <s v=""/>
    <s v=""/>
    <s v=""/>
    <s v=""/>
    <n v="-1.7458774728152791E-2"/>
    <m/>
  </r>
  <r>
    <x v="763"/>
    <n v="786"/>
    <n v="0.08"/>
    <n v="0.08"/>
    <n v="144.84"/>
    <n v="54.74"/>
    <n v="14.207560432322824"/>
    <n v="25.08"/>
    <n v="26.46"/>
    <n v="19.91"/>
    <n v="26.27"/>
    <n v="26.46"/>
    <n v="-4.1400075272863823E-3"/>
    <n v="-4.1431808663316971E-3"/>
    <n v="8.6302773271353425E-7"/>
    <n v="8.6302773271353425E-7"/>
    <n v="49.841772151898553"/>
    <s v=""/>
    <s v=""/>
    <s v=""/>
    <s v=""/>
    <s v=""/>
    <n v="1.0478933208757365E-2"/>
    <m/>
  </r>
  <r>
    <x v="764"/>
    <n v="787"/>
    <n v="7.0000000000000007E-2"/>
    <n v="7.0000000000000007E-2"/>
    <n v="144.94"/>
    <n v="54.96"/>
    <n v="13.628815283620622"/>
    <n v="25.04"/>
    <n v="26.03"/>
    <n v="19.899999999999999"/>
    <n v="26.44"/>
    <n v="26.03"/>
    <n v="-1.6250944822373437E-2"/>
    <n v="-1.6253721632237705E-2"/>
    <n v="1.7002943716404518E-4"/>
    <n v="1.7002943716404518E-4"/>
    <n v="49.03179626280874"/>
    <s v=""/>
    <s v=""/>
    <s v=""/>
    <s v=""/>
    <s v=""/>
    <n v="-4.0735012281596983E-2"/>
    <m/>
  </r>
  <r>
    <x v="765"/>
    <n v="788"/>
    <n v="7.0000000000000007E-2"/>
    <n v="7.0000000000000007E-2"/>
    <n v="144.91999999999999"/>
    <n v="54.88"/>
    <n v="13.866700976712027"/>
    <n v="24.91"/>
    <n v="26.04"/>
    <n v="20.309999999999999"/>
    <n v="26.38"/>
    <n v="26.04"/>
    <n v="3.8417210910490773E-4"/>
    <n v="3.8139529924063886E-4"/>
    <n v="1.2928219312022499E-5"/>
    <s v=""/>
    <n v="49.050632911392228"/>
    <s v=""/>
    <s v=""/>
    <s v=""/>
    <s v=""/>
    <s v=""/>
    <n v="1.7454612755468266E-2"/>
    <m/>
  </r>
  <r>
    <x v="766"/>
    <n v="789"/>
    <n v="7.0000000000000007E-2"/>
    <n v="7.0000000000000007E-2"/>
    <n v="145.86000000000001"/>
    <n v="55.37"/>
    <n v="13.329498344778051"/>
    <n v="24.8"/>
    <n v="25.49"/>
    <n v="20.21"/>
    <n v="26.55"/>
    <n v="25.49"/>
    <n v="-2.1121351766513086E-2"/>
    <n v="-2.1124128576377355E-2"/>
    <n v="3.2076597119909644E-4"/>
    <n v="3.2076597119909644E-4"/>
    <n v="48.014617239300605"/>
    <s v=""/>
    <s v=""/>
    <s v=""/>
    <s v=""/>
    <s v=""/>
    <n v="-3.8740478563442191E-2"/>
    <m/>
  </r>
  <r>
    <x v="767"/>
    <n v="790"/>
    <n v="0.06"/>
    <n v="0.06"/>
    <n v="146.18"/>
    <n v="55.53"/>
    <n v="13.72422601609007"/>
    <n v="24.05"/>
    <n v="25.63"/>
    <n v="21.49"/>
    <n v="27.45"/>
    <n v="25.63"/>
    <n v="5.4923499411534404E-3"/>
    <n v="5.4899696999397563E-3"/>
    <n v="7.5762361387051534E-5"/>
    <s v=""/>
    <n v="48.278330319469383"/>
    <s v=""/>
    <s v=""/>
    <s v=""/>
    <s v=""/>
    <s v=""/>
    <n v="2.9613092788796376E-2"/>
    <m/>
  </r>
  <r>
    <x v="768"/>
    <n v="791"/>
    <n v="7.0000000000000007E-2"/>
    <n v="7.0000000000000007E-2"/>
    <n v="146.97"/>
    <n v="55.94"/>
    <n v="13.217913190564145"/>
    <n v="23.24"/>
    <n v="23.98"/>
    <n v="22.11"/>
    <n v="28.32"/>
    <n v="23.98"/>
    <n v="-6.4377682403433445E-2"/>
    <n v="-6.4380459213297714E-2"/>
    <n v="3.7413127332839619E-3"/>
    <n v="3.7413127332839619E-3"/>
    <n v="45.17028330319453"/>
    <s v=""/>
    <s v=""/>
    <s v=""/>
    <s v=""/>
    <s v=""/>
    <n v="-3.6891903771646695E-2"/>
    <m/>
  </r>
  <r>
    <x v="769"/>
    <n v="792"/>
    <n v="0.08"/>
    <n v="0.08"/>
    <n v="147.21"/>
    <n v="55.88"/>
    <n v="14.102574184670145"/>
    <n v="22.49"/>
    <n v="23.3"/>
    <n v="22.7"/>
    <n v="29.13"/>
    <n v="23.3"/>
    <n v="-2.8356964136780682E-2"/>
    <n v="-2.8360137475825997E-2"/>
    <n v="6.3231877468940701E-4"/>
    <n v="6.3231877468940701E-4"/>
    <n v="43.889391199517618"/>
    <s v=""/>
    <s v=""/>
    <s v=""/>
    <s v=""/>
    <s v=""/>
    <n v="6.6928945692995775E-2"/>
    <m/>
  </r>
  <r>
    <x v="770"/>
    <n v="793"/>
    <n v="7.0000000000000007E-2"/>
    <n v="7.0000000000000007E-2"/>
    <n v="147.25"/>
    <n v="56.13"/>
    <n v="13.334676761845913"/>
    <n v="22.53"/>
    <n v="22.67"/>
    <n v="22.57"/>
    <n v="29.08"/>
    <n v="22.67"/>
    <n v="-2.7038626609442007E-2"/>
    <n v="-2.7041403419306276E-2"/>
    <n v="5.677361943050678E-4"/>
    <n v="5.677361943050678E-4"/>
    <n v="42.70268233875813"/>
    <s v=""/>
    <s v=""/>
    <s v=""/>
    <s v=""/>
    <s v=""/>
    <n v="-5.4450869236267324E-2"/>
    <m/>
  </r>
  <r>
    <x v="771"/>
    <n v="794"/>
    <n v="0.06"/>
    <n v="0.06"/>
    <n v="148.08000000000001"/>
    <n v="56.53"/>
    <n v="13.178936774785287"/>
    <n v="22.43"/>
    <n v="22.8"/>
    <n v="22.39"/>
    <n v="29.2"/>
    <n v="22.8"/>
    <n v="5.7344508160563912E-3"/>
    <n v="5.732070574842707E-3"/>
    <n v="8.0035542612960737E-5"/>
    <s v=""/>
    <n v="42.94755877034342"/>
    <s v=""/>
    <s v=""/>
    <s v=""/>
    <s v=""/>
    <s v=""/>
    <n v="-1.1679322254457551E-2"/>
    <m/>
  </r>
  <r>
    <x v="772"/>
    <n v="795"/>
    <n v="0.06"/>
    <n v="0.06"/>
    <n v="147.9"/>
    <n v="56.4"/>
    <n v="13.312415254402923"/>
    <n v="22.51"/>
    <n v="22.95"/>
    <n v="21.83"/>
    <n v="29.21"/>
    <n v="22.95"/>
    <n v="6.5789473684210176E-3"/>
    <n v="6.5765671272073334E-3"/>
    <n v="9.5858886097751668E-5"/>
    <s v=""/>
    <n v="43.230108499095678"/>
    <s v=""/>
    <s v=""/>
    <s v=""/>
    <s v=""/>
    <s v=""/>
    <n v="1.01281675372338E-2"/>
    <m/>
  </r>
  <r>
    <x v="773"/>
    <n v="796"/>
    <n v="0.06"/>
    <n v="0.06"/>
    <n v="148.47999999999999"/>
    <n v="56.56"/>
    <n v="12.235222672322038"/>
    <n v="22.37"/>
    <n v="23.57"/>
    <n v="22.46"/>
    <n v="29.31"/>
    <n v="23.57"/>
    <n v="2.7015250544662361E-2"/>
    <n v="2.7012870303448677E-2"/>
    <n v="9.1367505410247529E-4"/>
    <s v=""/>
    <n v="44.397980711271686"/>
    <s v=""/>
    <s v=""/>
    <s v=""/>
    <s v=""/>
    <s v=""/>
    <n v="-8.0916389813232126E-2"/>
    <m/>
  </r>
  <r>
    <x v="774"/>
    <n v="797"/>
    <n v="0.06"/>
    <n v="0.06"/>
    <n v="147.9"/>
    <n v="56.39"/>
    <n v="11.356438235702573"/>
    <n v="22.86"/>
    <n v="22.86"/>
    <n v="21.07"/>
    <n v="28.68"/>
    <n v="22.86"/>
    <n v="-3.0123037759864246E-2"/>
    <n v="-3.012541800107793E-2"/>
    <n v="7.2421429979486226E-4"/>
    <n v="7.2421429979486226E-4"/>
    <n v="43.060578661844325"/>
    <s v=""/>
    <s v=""/>
    <s v=""/>
    <s v=""/>
    <s v=""/>
    <n v="-7.1824147394343077E-2"/>
    <m/>
  </r>
  <r>
    <x v="775"/>
    <n v="798"/>
    <n v="0.06"/>
    <n v="0.06"/>
    <n v="147.53"/>
    <n v="56.37"/>
    <n v="11.559765221600937"/>
    <n v="22.86"/>
    <n v="24.27"/>
    <n v="20.94"/>
    <n v="28.79"/>
    <n v="24.27"/>
    <n v="6.1679790026246684E-2"/>
    <n v="6.1677409785032999E-2"/>
    <n v="4.2109194640012875E-3"/>
    <s v=""/>
    <n v="45.716546112115559"/>
    <n v="1"/>
    <n v="-0.31498729889923782"/>
    <n v="-0.31503728515450635"/>
    <n v="6.401320250298452E-2"/>
    <n v="6.401320250298452E-2"/>
    <n v="1.790411585730655E-2"/>
    <m/>
  </r>
  <r>
    <x v="776"/>
    <n v="799"/>
    <n v="0.05"/>
    <n v="0.05"/>
    <n v="149.05000000000001"/>
    <n v="56.89"/>
    <n v="11.916050825840767"/>
    <n v="22.75"/>
    <n v="24.34"/>
    <n v="22.04"/>
    <n v="28.88"/>
    <n v="24.34"/>
    <n v="2.8842192006592882E-3"/>
    <n v="2.8822355675741651E-3"/>
    <n v="3.7166380400464488E-5"/>
    <s v=""/>
    <n v="45.848402652199951"/>
    <s v=""/>
    <s v=""/>
    <s v=""/>
    <s v=""/>
    <s v=""/>
    <n v="3.0821179964283619E-2"/>
    <m/>
  </r>
  <r>
    <x v="777"/>
    <n v="800"/>
    <n v="7.0000000000000007E-2"/>
    <n v="7.0000000000000007E-2"/>
    <n v="147.38"/>
    <n v="56.32"/>
    <n v="11.363413599493171"/>
    <n v="23.36"/>
    <n v="23.09"/>
    <n v="20.61"/>
    <n v="28.12"/>
    <n v="23.09"/>
    <n v="-5.1355792933442945E-2"/>
    <n v="-5.1358569743307214E-2"/>
    <n v="2.3178814927725284E-3"/>
    <n v="2.3178814927725284E-3"/>
    <n v="43.493821579264456"/>
    <s v=""/>
    <s v=""/>
    <s v=""/>
    <s v=""/>
    <s v=""/>
    <n v="-4.6377548604371981E-2"/>
    <m/>
  </r>
  <r>
    <x v="778"/>
    <n v="801"/>
    <n v="0.06"/>
    <n v="0.06"/>
    <n v="148.86000000000001"/>
    <n v="56.8"/>
    <n v="10.806129650905342"/>
    <n v="22.89"/>
    <n v="24.68"/>
    <n v="21.49"/>
    <n v="28.66"/>
    <n v="24.68"/>
    <n v="6.8860978778692017E-2"/>
    <n v="6.8858598537478333E-2"/>
    <n v="5.1944865602840552E-3"/>
    <s v=""/>
    <n v="46.488848704038404"/>
    <s v=""/>
    <s v=""/>
    <s v=""/>
    <s v=""/>
    <s v=""/>
    <n v="-4.9041948857048052E-2"/>
    <m/>
  </r>
  <r>
    <x v="779"/>
    <n v="802"/>
    <n v="0.06"/>
    <n v="0.06"/>
    <n v="148.97"/>
    <n v="56.99"/>
    <n v="10.539190879190528"/>
    <n v="22.78"/>
    <n v="23.67"/>
    <n v="21.58"/>
    <n v="28.82"/>
    <n v="23.67"/>
    <n v="-4.0923824959481325E-2"/>
    <n v="-4.0926205200695009E-2"/>
    <n v="1.4221962408185326E-3"/>
    <n v="1.4221962408185326E-3"/>
    <n v="44.586347197106527"/>
    <s v=""/>
    <s v=""/>
    <s v=""/>
    <s v=""/>
    <s v=""/>
    <n v="-2.4702532760417992E-2"/>
    <m/>
  </r>
  <r>
    <x v="780"/>
    <n v="803"/>
    <n v="0.06"/>
    <n v="0.06"/>
    <n v="148.78"/>
    <n v="56.87"/>
    <n v="10.96199838233904"/>
    <n v="22.75"/>
    <n v="23.55"/>
    <n v="21.65"/>
    <n v="28.86"/>
    <n v="23.55"/>
    <n v="-5.069708491761804E-3"/>
    <n v="-5.0720887329754882E-3"/>
    <n v="3.4517951076287478E-6"/>
    <n v="3.4517951076287478E-6"/>
    <n v="44.360307414104717"/>
    <s v=""/>
    <s v=""/>
    <s v=""/>
    <s v=""/>
    <s v=""/>
    <n v="4.0117643564397336E-2"/>
    <m/>
  </r>
  <r>
    <x v="781"/>
    <n v="804"/>
    <n v="0.06"/>
    <n v="0.06"/>
    <n v="149.6"/>
    <n v="57.15"/>
    <n v="11.584913671549659"/>
    <n v="22.53"/>
    <n v="23.46"/>
    <n v="22.11"/>
    <n v="29.15"/>
    <n v="23.46"/>
    <n v="-3.8216560509554132E-3"/>
    <n v="-3.8240362921690974E-3"/>
    <n v="3.7191493093960909E-7"/>
    <n v="3.7191493093960909E-7"/>
    <n v="44.190777576853364"/>
    <s v=""/>
    <s v=""/>
    <s v=""/>
    <s v=""/>
    <s v=""/>
    <n v="5.6824975472921375E-2"/>
    <m/>
  </r>
  <r>
    <x v="782"/>
    <n v="805"/>
    <n v="0.08"/>
    <n v="0.08"/>
    <n v="149.57"/>
    <n v="57.17"/>
    <n v="11.482146066444097"/>
    <n v="22.1"/>
    <n v="22.99"/>
    <n v="22.48"/>
    <n v="29.65"/>
    <n v="22.99"/>
    <n v="-2.0034100596760585E-2"/>
    <n v="-2.0037273935805899E-2"/>
    <n v="2.8301622016842627E-4"/>
    <n v="2.8301622016842627E-4"/>
    <n v="43.305455093429615"/>
    <s v=""/>
    <s v=""/>
    <s v=""/>
    <s v=""/>
    <s v=""/>
    <n v="-8.8708131988880674E-3"/>
    <m/>
  </r>
  <r>
    <x v="783"/>
    <n v="806"/>
    <n v="0.09"/>
    <n v="0.09"/>
    <n v="149.82"/>
    <n v="57.36"/>
    <n v="11.796833872746305"/>
    <n v="22.07"/>
    <n v="22.6"/>
    <n v="22.72"/>
    <n v="29.76"/>
    <n v="22.6"/>
    <n v="-1.6963897346672363E-2"/>
    <n v="-1.696746717543629E-2"/>
    <n v="1.8915268788530267E-4"/>
    <n v="1.8915268788530267E-4"/>
    <n v="42.570825798673745"/>
    <s v=""/>
    <s v=""/>
    <s v=""/>
    <s v=""/>
    <s v=""/>
    <n v="2.7406706418921543E-2"/>
    <m/>
  </r>
  <r>
    <x v="784"/>
    <n v="807"/>
    <n v="0.09"/>
    <n v="0.09"/>
    <n v="149.94999999999999"/>
    <n v="57.37"/>
    <n v="11.243511245329969"/>
    <n v="21.99"/>
    <n v="22.37"/>
    <n v="22.56"/>
    <n v="29.78"/>
    <n v="22.37"/>
    <n v="-1.017699115044246E-2"/>
    <n v="-1.0180560979206388E-2"/>
    <n v="4.8530352388069521E-5"/>
    <n v="4.8530352388069521E-5"/>
    <n v="42.137582881253614"/>
    <s v=""/>
    <s v=""/>
    <s v=""/>
    <s v=""/>
    <s v=""/>
    <n v="-4.6904333263067415E-2"/>
    <m/>
  </r>
  <r>
    <x v="785"/>
    <n v="808"/>
    <n v="0.09"/>
    <n v="0.09"/>
    <n v="150.09"/>
    <n v="57.51"/>
    <n v="10.876127075721396"/>
    <n v="22.03"/>
    <n v="22.49"/>
    <n v="22.94"/>
    <n v="29.77"/>
    <n v="22.49"/>
    <n v="5.3643272239605189E-3"/>
    <n v="5.3607573951965914E-3"/>
    <n v="7.3529688650428613E-5"/>
    <s v=""/>
    <n v="42.363622664255416"/>
    <s v=""/>
    <s v=""/>
    <s v=""/>
    <s v=""/>
    <s v=""/>
    <n v="-3.2675216984477999E-2"/>
    <m/>
  </r>
  <r>
    <x v="786"/>
    <n v="809"/>
    <n v="0.1"/>
    <n v="0.1"/>
    <n v="149.91"/>
    <n v="57.46"/>
    <n v="10.79610505780686"/>
    <n v="22.08"/>
    <n v="22.16"/>
    <n v="23.12"/>
    <n v="29.7"/>
    <n v="22.16"/>
    <n v="-1.4673188083592636E-2"/>
    <n v="-1.4677154362621403E-2"/>
    <n v="1.3139959767040748E-4"/>
    <n v="1.3139959767040748E-4"/>
    <n v="41.742013261000452"/>
    <s v=""/>
    <s v=""/>
    <s v=""/>
    <s v=""/>
    <s v=""/>
    <n v="-7.3575839411776844E-3"/>
    <m/>
  </r>
  <r>
    <x v="787"/>
    <n v="810"/>
    <n v="0.12"/>
    <n v="0.12"/>
    <n v="151.03"/>
    <n v="57.85"/>
    <n v="10.981437038780037"/>
    <n v="21.38"/>
    <n v="21.97"/>
    <n v="24.12"/>
    <n v="30.59"/>
    <n v="21.97"/>
    <n v="-8.5740072202166173E-3"/>
    <n v="-8.5787662814437171E-3"/>
    <n v="2.8778700062773574E-5"/>
    <n v="2.8778700062773574E-5"/>
    <n v="41.384116937914257"/>
    <s v=""/>
    <s v=""/>
    <s v=""/>
    <s v=""/>
    <s v=""/>
    <n v="1.7166559604675138E-2"/>
    <m/>
  </r>
  <r>
    <x v="788"/>
    <n v="811"/>
    <n v="0.12"/>
    <n v="0.12"/>
    <n v="149.15"/>
    <n v="56.93"/>
    <n v="11.659621418986537"/>
    <n v="21.9"/>
    <n v="21.02"/>
    <n v="21.98"/>
    <n v="29.89"/>
    <n v="21.02"/>
    <n v="-4.3240782885753282E-2"/>
    <n v="-4.3245541946980381E-2"/>
    <n v="1.602509298269028E-3"/>
    <n v="1.602509298269028E-3"/>
    <n v="39.594635322483285"/>
    <s v=""/>
    <s v=""/>
    <s v=""/>
    <s v=""/>
    <s v=""/>
    <n v="6.1757343580038704E-2"/>
    <m/>
  </r>
  <r>
    <x v="789"/>
    <n v="812"/>
    <n v="0.12"/>
    <n v="0.12"/>
    <n v="148.24"/>
    <n v="56.4"/>
    <n v="11.680327670126795"/>
    <n v="22.12"/>
    <n v="22.83"/>
    <n v="21.57"/>
    <n v="29.46"/>
    <n v="22.83"/>
    <n v="8.6108468125594584E-2"/>
    <n v="8.6103709064367484E-2"/>
    <n v="7.9776867372490633E-3"/>
    <s v=""/>
    <n v="43.004068716093876"/>
    <s v=""/>
    <s v=""/>
    <s v=""/>
    <s v=""/>
    <s v=""/>
    <n v="1.7758939502563248E-3"/>
    <m/>
  </r>
  <r>
    <x v="790"/>
    <n v="813"/>
    <n v="0.12"/>
    <n v="0.12"/>
    <n v="149.69"/>
    <n v="56.96"/>
    <n v="11.304673033308108"/>
    <n v="21.7"/>
    <n v="23.27"/>
    <n v="22.3"/>
    <n v="30.04"/>
    <n v="23.27"/>
    <n v="1.9272886552781587E-2"/>
    <n v="1.9268127491554488E-2"/>
    <n v="5.0545451017595629E-4"/>
    <s v=""/>
    <n v="43.832881253767177"/>
    <s v=""/>
    <s v=""/>
    <s v=""/>
    <s v=""/>
    <s v=""/>
    <n v="-3.2161309804642581E-2"/>
    <m/>
  </r>
  <r>
    <x v="791"/>
    <n v="814"/>
    <n v="0.11"/>
    <n v="0.11"/>
    <n v="146.84"/>
    <n v="55.83"/>
    <n v="11.212457218990165"/>
    <n v="22.78"/>
    <n v="22.48"/>
    <n v="19.18"/>
    <n v="28.64"/>
    <n v="22.48"/>
    <n v="-3.3949290932531073E-2"/>
    <n v="-3.3953653622378233E-2"/>
    <n v="9.4491474631982326E-4"/>
    <n v="9.4491474631982326E-4"/>
    <n v="42.34478601567195"/>
    <s v=""/>
    <s v=""/>
    <s v=""/>
    <s v=""/>
    <s v=""/>
    <n v="-8.1573181326197678E-3"/>
    <m/>
  </r>
  <r>
    <x v="792"/>
    <n v="815"/>
    <n v="0.1"/>
    <n v="0.1"/>
    <n v="147.85"/>
    <n v="56.2"/>
    <n v="10.051146197597401"/>
    <n v="22.42"/>
    <n v="25.56"/>
    <n v="19.440000000000001"/>
    <n v="29.13"/>
    <n v="25.56"/>
    <n v="0.13701067615658347"/>
    <n v="0.1370067098775547"/>
    <n v="1.9661900203547057E-2"/>
    <s v=""/>
    <n v="48.146473779385005"/>
    <s v=""/>
    <s v=""/>
    <s v=""/>
    <s v=""/>
    <s v=""/>
    <n v="-0.10357328449163582"/>
    <m/>
  </r>
  <r>
    <x v="793"/>
    <n v="816"/>
    <n v="0.1"/>
    <n v="0.1"/>
    <n v="149.71"/>
    <n v="56.99"/>
    <n v="10.09553850756264"/>
    <n v="21.91"/>
    <n v="24.93"/>
    <n v="20.73"/>
    <n v="29.68"/>
    <n v="24.93"/>
    <n v="-2.4647887323943629E-2"/>
    <n v="-2.4651853602972396E-2"/>
    <n v="4.5957350620529818E-4"/>
    <n v="4.5957350620529818E-4"/>
    <n v="46.959764918625517"/>
    <s v=""/>
    <s v=""/>
    <s v=""/>
    <s v=""/>
    <s v=""/>
    <n v="4.4166415543581902E-3"/>
    <m/>
  </r>
  <r>
    <x v="794"/>
    <n v="817"/>
    <n v="0.1"/>
    <n v="0.1"/>
    <n v="149.41999999999999"/>
    <n v="56.92"/>
    <n v="9.4768439909472093"/>
    <n v="22.39"/>
    <n v="23.27"/>
    <n v="20.13"/>
    <n v="29.2"/>
    <n v="23.27"/>
    <n v="-6.6586442037705584E-2"/>
    <n v="-6.6590408316734351E-2"/>
    <n v="4.0165453007496394E-3"/>
    <n v="4.0165453007496394E-3"/>
    <n v="43.832881253767177"/>
    <n v="1"/>
    <n v="-4.1203131437989038E-2"/>
    <n v="-4.1286426601262249E-2"/>
    <n v="4.3025351938195472E-4"/>
    <n v="4.3025351938195472E-4"/>
    <n v="-6.1283953912113061E-2"/>
    <m/>
  </r>
  <r>
    <x v="795"/>
    <n v="818"/>
    <n v="0.09"/>
    <n v="0.09"/>
    <n v="149.91"/>
    <n v="57.16"/>
    <n v="9.3395914992008446"/>
    <n v="22.48"/>
    <n v="23.97"/>
    <n v="19.809999999999999"/>
    <n v="29.02"/>
    <n v="23.97"/>
    <n v="3.0081650193382048E-2"/>
    <n v="3.0078080364618121E-2"/>
    <n v="1.1083751333269751E-3"/>
    <s v=""/>
    <n v="45.151446654611057"/>
    <s v=""/>
    <s v=""/>
    <s v=""/>
    <s v=""/>
    <s v=""/>
    <n v="-1.4482932490761252E-2"/>
    <m/>
  </r>
  <r>
    <x v="796"/>
    <n v="819"/>
    <n v="0.09"/>
    <n v="0.09"/>
    <n v="150.71"/>
    <n v="57.38"/>
    <n v="9.4191312261776812"/>
    <n v="22.04"/>
    <n v="24.33"/>
    <n v="20.79"/>
    <n v="29.67"/>
    <n v="24.33"/>
    <n v="1.5018773466833446E-2"/>
    <n v="1.5015203638069519E-2"/>
    <n v="3.3231071974885442E-4"/>
    <s v=""/>
    <n v="45.829566003616478"/>
    <s v=""/>
    <s v=""/>
    <s v=""/>
    <s v=""/>
    <s v=""/>
    <n v="8.5164032049627435E-3"/>
    <m/>
  </r>
  <r>
    <x v="797"/>
    <n v="820"/>
    <n v="0.09"/>
    <n v="0.09"/>
    <n v="152.06"/>
    <n v="57.98"/>
    <n v="9.7478378900724092"/>
    <n v="21.65"/>
    <n v="23.06"/>
    <n v="21.49"/>
    <n v="30.1"/>
    <n v="23.06"/>
    <n v="-5.2198931360460277E-2"/>
    <n v="-5.2202501189224204E-2"/>
    <n v="2.3998548284409607E-3"/>
    <n v="2.3998548284409607E-3"/>
    <n v="43.437311633514014"/>
    <s v=""/>
    <s v=""/>
    <s v=""/>
    <s v=""/>
    <s v=""/>
    <n v="3.489776880708334E-2"/>
    <m/>
  </r>
  <r>
    <x v="798"/>
    <n v="821"/>
    <n v="0.09"/>
    <n v="0.09"/>
    <n v="152.26"/>
    <n v="58.04"/>
    <n v="9.6662508846886208"/>
    <n v="21.57"/>
    <n v="22.28"/>
    <n v="21.39"/>
    <n v="30.16"/>
    <n v="22.28"/>
    <n v="-3.3824804856894986E-2"/>
    <n v="-3.3828374685658913E-2"/>
    <n v="9.3722842599657614E-4"/>
    <n v="9.3722842599657614E-4"/>
    <n v="41.968053044002268"/>
    <s v=""/>
    <s v=""/>
    <s v=""/>
    <s v=""/>
    <s v=""/>
    <n v="-8.369754021748688E-3"/>
    <m/>
  </r>
  <r>
    <x v="799"/>
    <n v="822"/>
    <n v="0.09"/>
    <n v="0.09"/>
    <n v="152.54"/>
    <n v="58.21"/>
    <n v="9.7172641575795691"/>
    <n v="21.48"/>
    <n v="22.39"/>
    <n v="21.84"/>
    <n v="30.35"/>
    <n v="22.39"/>
    <n v="4.9371633752244293E-3"/>
    <n v="4.9335935464605019E-3"/>
    <n v="6.6386344242698526E-5"/>
    <s v=""/>
    <n v="42.175256178420589"/>
    <s v=""/>
    <s v=""/>
    <s v=""/>
    <s v=""/>
    <s v=""/>
    <n v="5.2774621204744934E-3"/>
    <m/>
  </r>
  <r>
    <x v="800"/>
    <n v="823"/>
    <n v="0.09"/>
    <n v="0.09"/>
    <n v="153.19"/>
    <n v="58.59"/>
    <n v="10.254922209253907"/>
    <n v="21.49"/>
    <n v="21.93"/>
    <n v="22.12"/>
    <n v="30.31"/>
    <n v="21.93"/>
    <n v="-2.0544886109870486E-2"/>
    <n v="-2.0548455938634413E-2"/>
    <n v="3.0047684472614178E-4"/>
    <n v="3.0047684472614178E-4"/>
    <n v="41.308770343580328"/>
    <s v=""/>
    <s v=""/>
    <s v=""/>
    <s v=""/>
    <s v=""/>
    <n v="5.5330187896040613E-2"/>
    <m/>
  </r>
  <r>
    <x v="801"/>
    <n v="824"/>
    <n v="0.09"/>
    <n v="0.09"/>
    <n v="153.77000000000001"/>
    <n v="58.77"/>
    <n v="10.47785826062518"/>
    <n v="21.44"/>
    <n v="21.63"/>
    <n v="23.01"/>
    <n v="30.4"/>
    <n v="21.63"/>
    <n v="-1.3679890560875596E-2"/>
    <n v="-1.3683460389639523E-2"/>
    <n v="1.0960566422217195E-4"/>
    <n v="1.0960566422217195E-4"/>
    <n v="40.743670886075805"/>
    <s v=""/>
    <s v=""/>
    <s v=""/>
    <s v=""/>
    <s v=""/>
    <n v="2.1739419063569132E-2"/>
    <m/>
  </r>
  <r>
    <x v="802"/>
    <n v="825"/>
    <n v="0.09"/>
    <n v="0.09"/>
    <n v="153.43"/>
    <n v="58.76"/>
    <n v="10.250102958044026"/>
    <n v="21.52"/>
    <n v="20.73"/>
    <n v="22.65"/>
    <n v="30.3"/>
    <n v="20.73"/>
    <n v="-4.1608876560332853E-2"/>
    <n v="-4.161244638909678E-2"/>
    <n v="1.4744262467792681E-3"/>
    <n v="1.4744262467792681E-3"/>
    <n v="39.048372513562249"/>
    <s v=""/>
    <s v=""/>
    <s v=""/>
    <s v=""/>
    <s v=""/>
    <n v="-2.1736818433308755E-2"/>
    <m/>
  </r>
  <r>
    <x v="803"/>
    <n v="826"/>
    <n v="0.09"/>
    <n v="0.09"/>
    <n v="153.63999999999999"/>
    <n v="58.91"/>
    <n v="10.829466367734152"/>
    <n v="21.59"/>
    <n v="21.05"/>
    <n v="22.8"/>
    <n v="30.18"/>
    <n v="21.05"/>
    <n v="1.5436565364206567E-2"/>
    <n v="1.543299553544264E-2"/>
    <n v="3.4771745406505676E-4"/>
    <s v=""/>
    <n v="39.651145268233741"/>
    <s v=""/>
    <s v=""/>
    <s v=""/>
    <s v=""/>
    <s v=""/>
    <n v="5.6522691729204155E-2"/>
    <m/>
  </r>
  <r>
    <x v="804"/>
    <n v="827"/>
    <n v="0.08"/>
    <n v="0.08"/>
    <n v="154.46"/>
    <n v="59.24"/>
    <n v="11.48506218538698"/>
    <n v="21.57"/>
    <n v="20.93"/>
    <n v="23.22"/>
    <n v="30.26"/>
    <n v="20.93"/>
    <n v="-5.7007125890736754E-3"/>
    <n v="-5.7038859281189902E-3"/>
    <n v="6.1985957384892164E-6"/>
    <n v="6.1985957384892164E-6"/>
    <n v="39.425105485231931"/>
    <s v=""/>
    <s v=""/>
    <s v=""/>
    <s v=""/>
    <s v=""/>
    <n v="6.0538146145976524E-2"/>
    <m/>
  </r>
  <r>
    <x v="805"/>
    <n v="828"/>
    <n v="7.0000000000000007E-2"/>
    <n v="7.0000000000000007E-2"/>
    <n v="154.26"/>
    <n v="59.16"/>
    <n v="11.38442939886151"/>
    <n v="21.54"/>
    <n v="20.53"/>
    <n v="23.22"/>
    <n v="30.2"/>
    <n v="20.53"/>
    <n v="-1.9111323459149454E-2"/>
    <n v="-1.9114100269013723E-2"/>
    <n v="2.5280720994014949E-4"/>
    <n v="2.5280720994014949E-4"/>
    <n v="38.671639541892574"/>
    <s v=""/>
    <s v=""/>
    <s v=""/>
    <s v=""/>
    <s v=""/>
    <n v="-8.7620584809292718E-3"/>
    <m/>
  </r>
  <r>
    <x v="806"/>
    <n v="829"/>
    <n v="7.0000000000000007E-2"/>
    <n v="7.0000000000000007E-2"/>
    <n v="153.41"/>
    <n v="58.78"/>
    <n v="10.794065100962536"/>
    <n v="21.9"/>
    <n v="20.51"/>
    <n v="22.02"/>
    <n v="29.72"/>
    <n v="20.51"/>
    <n v="-9.7418412079885996E-4"/>
    <n v="-9.7696093066312883E-4"/>
    <n v="5.0051849910364201E-6"/>
    <n v="5.0051849910364201E-6"/>
    <n v="38.633966244725606"/>
    <s v=""/>
    <s v=""/>
    <s v=""/>
    <s v=""/>
    <s v=""/>
    <n v="-5.1857170633252077E-2"/>
    <m/>
  </r>
  <r>
    <x v="807"/>
    <n v="830"/>
    <n v="0.06"/>
    <n v="0.06"/>
    <n v="153.05000000000001"/>
    <n v="58.54"/>
    <n v="10.779139731256118"/>
    <n v="21.71"/>
    <n v="21.58"/>
    <n v="21.97"/>
    <n v="29.94"/>
    <n v="21.58"/>
    <n v="5.2169673330082711E-2"/>
    <n v="5.2167293088869027E-2"/>
    <n v="3.0671084483706525E-3"/>
    <s v=""/>
    <n v="40.64948764315838"/>
    <s v=""/>
    <s v=""/>
    <s v=""/>
    <s v=""/>
    <s v=""/>
    <n v="-1.3827385296284963E-3"/>
    <m/>
  </r>
  <r>
    <x v="808"/>
    <n v="831"/>
    <n v="0.06"/>
    <n v="0.06"/>
    <n v="154.12"/>
    <n v="59.04"/>
    <n v="10.410669587776301"/>
    <n v="21.56"/>
    <n v="21.58"/>
    <n v="23.16"/>
    <n v="30.15"/>
    <n v="21.58"/>
    <n v="0"/>
    <n v="-2.3802412136841866E-6"/>
    <n v="1.0315709124281439E-5"/>
    <n v="1.0315709124281439E-5"/>
    <n v="40.64948764315838"/>
    <s v=""/>
    <s v=""/>
    <s v=""/>
    <s v=""/>
    <s v=""/>
    <n v="-3.4183631780128815E-2"/>
    <m/>
  </r>
  <r>
    <x v="809"/>
    <n v="832"/>
    <n v="0.06"/>
    <n v="0.06"/>
    <n v="152.80000000000001"/>
    <n v="58.51"/>
    <n v="10.084304234612995"/>
    <n v="21.84"/>
    <n v="20.440000000000001"/>
    <n v="22.5"/>
    <n v="29.7"/>
    <n v="20.440000000000001"/>
    <n v="-5.282669138090812E-2"/>
    <n v="-5.2829071622121804E-2"/>
    <n v="2.4616366761433775E-3"/>
    <n v="2.4616366761433775E-3"/>
    <n v="38.502109704641214"/>
    <s v=""/>
    <s v=""/>
    <s v=""/>
    <s v=""/>
    <s v=""/>
    <n v="-3.1349122206943102E-2"/>
    <m/>
  </r>
  <r>
    <x v="810"/>
    <n v="833"/>
    <n v="0.06"/>
    <n v="0.06"/>
    <n v="154.03"/>
    <n v="58.81"/>
    <n v="9.4415181519286744"/>
    <n v="21.7"/>
    <n v="21.02"/>
    <n v="22.55"/>
    <n v="29.86"/>
    <n v="21.02"/>
    <n v="2.837573385518577E-2"/>
    <n v="2.8373353613972085E-2"/>
    <n v="9.9777278565581912E-4"/>
    <s v=""/>
    <n v="39.594635322483278"/>
    <s v=""/>
    <s v=""/>
    <s v=""/>
    <s v=""/>
    <s v=""/>
    <n v="-6.3741242601353193E-2"/>
    <m/>
  </r>
  <r>
    <x v="811"/>
    <n v="834"/>
    <n v="7.0000000000000007E-2"/>
    <n v="7.0000000000000007E-2"/>
    <n v="153.38999999999999"/>
    <n v="58.69"/>
    <n v="9.5914977711168152"/>
    <n v="21.65"/>
    <n v="20.95"/>
    <n v="22.83"/>
    <n v="29.99"/>
    <n v="20.95"/>
    <n v="-3.3301617507136561E-3"/>
    <n v="-3.3329385605779249E-3"/>
    <n v="1.4101693978163662E-8"/>
    <n v="1.4101693978163662E-8"/>
    <n v="39.462778782398885"/>
    <s v=""/>
    <s v=""/>
    <s v=""/>
    <s v=""/>
    <s v=""/>
    <n v="1.58851168609471E-2"/>
    <m/>
  </r>
  <r>
    <x v="812"/>
    <n v="835"/>
    <n v="0.08"/>
    <n v="0.08"/>
    <n v="154.61000000000001"/>
    <n v="59.12"/>
    <n v="9.9836071747360684"/>
    <n v="21.39"/>
    <n v="20.68"/>
    <n v="23.48"/>
    <n v="30.45"/>
    <n v="20.68"/>
    <n v="-1.2887828162291171E-2"/>
    <n v="-1.2891001501336485E-2"/>
    <n v="9.3640719404425318E-5"/>
    <n v="9.3640719404425318E-5"/>
    <n v="38.954189270644818"/>
    <s v=""/>
    <s v=""/>
    <s v=""/>
    <s v=""/>
    <s v=""/>
    <n v="4.0880935697032064E-2"/>
    <m/>
  </r>
  <r>
    <x v="813"/>
    <n v="836"/>
    <n v="0.06"/>
    <n v="0.06"/>
    <n v="154.61000000000001"/>
    <n v="59.12"/>
    <n v="10.175427973844172"/>
    <n v="21.47"/>
    <n v="20.14"/>
    <n v="23.23"/>
    <n v="30.28"/>
    <n v="20.14"/>
    <n v="-2.6112185686653744E-2"/>
    <n v="-2.6114565927867428E-2"/>
    <n v="5.244273089191503E-4"/>
    <n v="5.244273089191503E-4"/>
    <n v="37.937010247136683"/>
    <s v=""/>
    <s v=""/>
    <s v=""/>
    <s v=""/>
    <s v=""/>
    <n v="1.9213576390857308E-2"/>
    <m/>
  </r>
  <r>
    <x v="814"/>
    <n v="837"/>
    <n v="0.06"/>
    <n v="0.06"/>
    <n v="155.09"/>
    <n v="59.4"/>
    <n v="9.5946209593305127"/>
    <n v="21.54"/>
    <n v="20.34"/>
    <n v="23.31"/>
    <n v="30.15"/>
    <n v="20.34"/>
    <n v="9.9304865938429909E-3"/>
    <n v="9.9281063526293067E-3"/>
    <n v="1.7271990103480121E-4"/>
    <s v=""/>
    <n v="38.313743218806358"/>
    <n v="1"/>
    <n v="-0.12591319295229952"/>
    <n v="-0.12596317920756805"/>
    <n v="4.0875818348398065E-3"/>
    <n v="4.0875818348398065E-3"/>
    <n v="-5.7079369635028389E-2"/>
    <m/>
  </r>
  <r>
    <x v="815"/>
    <n v="838"/>
    <n v="7.0000000000000007E-2"/>
    <n v="7.0000000000000007E-2"/>
    <n v="154.47999999999999"/>
    <n v="59.1"/>
    <n v="9.1845761040595697"/>
    <n v="21.56"/>
    <n v="20.25"/>
    <n v="23.22"/>
    <n v="30.13"/>
    <n v="20.25"/>
    <n v="-4.4247787610619538E-3"/>
    <n v="-4.4275555709262227E-3"/>
    <n v="1.4722608452199315E-6"/>
    <n v="1.4722608452199315E-6"/>
    <n v="38.144213381555005"/>
    <s v=""/>
    <s v=""/>
    <s v=""/>
    <s v=""/>
    <s v=""/>
    <n v="-4.2736951986851068E-2"/>
    <m/>
  </r>
  <r>
    <x v="816"/>
    <n v="839"/>
    <n v="0.05"/>
    <n v="0.05"/>
    <n v="155.24"/>
    <n v="59.1"/>
    <n v="9.0754911169708006"/>
    <n v="21.37"/>
    <n v="20.32"/>
    <n v="23.98"/>
    <n v="30.39"/>
    <n v="20.32"/>
    <n v="3.4567901234567877E-3"/>
    <n v="3.4548064903716647E-3"/>
    <n v="4.4475487605799444E-5"/>
    <s v=""/>
    <n v="38.27606992163939"/>
    <s v=""/>
    <s v=""/>
    <s v=""/>
    <s v=""/>
    <s v=""/>
    <n v="-1.1876975687593612E-2"/>
    <m/>
  </r>
  <r>
    <x v="817"/>
    <n v="840"/>
    <n v="0.06"/>
    <n v="0.06"/>
    <n v="153.66"/>
    <n v="58.43"/>
    <n v="8.8528142197831201"/>
    <n v="21.53"/>
    <n v="19.690000000000001"/>
    <n v="23.07"/>
    <n v="30.15"/>
    <n v="19.690000000000001"/>
    <n v="-3.1003937007873961E-2"/>
    <n v="-3.1006317249087645E-2"/>
    <n v="7.7240244780962884E-4"/>
    <n v="7.7240244780962884E-4"/>
    <n v="37.089361060879902"/>
    <s v=""/>
    <s v=""/>
    <s v=""/>
    <s v=""/>
    <s v=""/>
    <n v="-2.4536071306519438E-2"/>
    <m/>
  </r>
  <r>
    <x v="818"/>
    <n v="841"/>
    <n v="0.06"/>
    <n v="0.06"/>
    <n v="154.29"/>
    <n v="58.74"/>
    <n v="9.4080785442116461"/>
    <n v="21.33"/>
    <n v="20.39"/>
    <n v="23.43"/>
    <n v="30.39"/>
    <n v="20.39"/>
    <n v="3.5551041137633188E-2"/>
    <n v="3.5548660896419504E-2"/>
    <n v="1.5025584551083186E-3"/>
    <s v=""/>
    <n v="38.407926461723775"/>
    <s v=""/>
    <s v=""/>
    <s v=""/>
    <s v=""/>
    <s v=""/>
    <n v="6.2721786614215028E-2"/>
    <m/>
  </r>
  <r>
    <x v="819"/>
    <n v="842"/>
    <n v="0.05"/>
    <n v="0.05"/>
    <n v="153.59"/>
    <n v="58.53"/>
    <n v="9.2896174393578086"/>
    <n v="21.51"/>
    <n v="20.03"/>
    <n v="23.37"/>
    <n v="30.27"/>
    <n v="20.03"/>
    <n v="-1.765571358509066E-2"/>
    <n v="-1.7657697218175783E-2"/>
    <n v="2.0861495833369675E-4"/>
    <n v="2.0861495833369675E-4"/>
    <n v="37.729807112718355"/>
    <s v=""/>
    <s v=""/>
    <s v=""/>
    <s v=""/>
    <s v=""/>
    <n v="-1.2591423880779582E-2"/>
    <m/>
  </r>
  <r>
    <x v="820"/>
    <n v="843"/>
    <n v="0.06"/>
    <n v="0.06"/>
    <n v="154.63"/>
    <n v="59.04"/>
    <n v="9.2353432035651508"/>
    <n v="21.09"/>
    <n v="20.11"/>
    <n v="24"/>
    <n v="30.69"/>
    <n v="20.11"/>
    <n v="3.9940089865200257E-3"/>
    <n v="3.9916287453063415E-3"/>
    <n v="5.1923795067630599E-5"/>
    <s v=""/>
    <n v="37.88050030138622"/>
    <s v=""/>
    <s v=""/>
    <s v=""/>
    <s v=""/>
    <s v=""/>
    <n v="-5.8424618825217833E-3"/>
    <m/>
  </r>
  <r>
    <x v="821"/>
    <n v="844"/>
    <n v="0.06"/>
    <n v="0.06"/>
    <n v="155.16999999999999"/>
    <n v="59.25"/>
    <n v="9.7075168730992534"/>
    <n v="20.96"/>
    <n v="19.55"/>
    <n v="24.35"/>
    <n v="31.02"/>
    <n v="19.55"/>
    <n v="-2.7846842366981539E-2"/>
    <n v="-2.7849222608195223E-2"/>
    <n v="6.0688492980272909E-4"/>
    <n v="6.0688492980272909E-4"/>
    <n v="36.825647980711125"/>
    <s v=""/>
    <s v=""/>
    <s v=""/>
    <s v=""/>
    <s v=""/>
    <n v="5.112681349533691E-2"/>
    <m/>
  </r>
  <r>
    <x v="822"/>
    <n v="845"/>
    <n v="0.06"/>
    <n v="0.06"/>
    <n v="157.07"/>
    <n v="59.96"/>
    <n v="9.3032905243179282"/>
    <n v="20.57"/>
    <n v="19.29"/>
    <n v="24.97"/>
    <n v="31.57"/>
    <n v="19.29"/>
    <n v="-1.3299232736572963E-2"/>
    <n v="-1.3301612977786648E-2"/>
    <n v="1.0175614254151333E-4"/>
    <n v="1.0175614254151333E-4"/>
    <n v="36.335895117540538"/>
    <s v=""/>
    <s v=""/>
    <s v=""/>
    <s v=""/>
    <s v=""/>
    <n v="-4.1640550726364099E-2"/>
    <m/>
  </r>
  <r>
    <x v="823"/>
    <n v="846"/>
    <n v="0.05"/>
    <n v="0.05"/>
    <n v="157.58000000000001"/>
    <n v="60.26"/>
    <n v="9.0314843421792137"/>
    <n v="20.55"/>
    <n v="18.79"/>
    <n v="25.04"/>
    <n v="31.52"/>
    <n v="18.79"/>
    <n v="-2.5920165889061653E-2"/>
    <n v="-2.5922149522146776E-2"/>
    <n v="5.1565151617397997E-4"/>
    <n v="5.1565151617397997E-4"/>
    <n v="35.39406268836634"/>
    <s v=""/>
    <s v=""/>
    <s v=""/>
    <s v=""/>
    <s v=""/>
    <n v="-2.9216133950481012E-2"/>
    <m/>
  </r>
  <r>
    <x v="824"/>
    <n v="847"/>
    <n v="0.05"/>
    <n v="0.05"/>
    <n v="157.19999999999999"/>
    <n v="60.01"/>
    <n v="8.7451879473503933"/>
    <n v="20.29"/>
    <n v="18.7"/>
    <n v="25.51"/>
    <n v="31.89"/>
    <n v="18.7"/>
    <n v="-4.7897817988291624E-3"/>
    <n v="-4.7917654319142855E-3"/>
    <n v="2.4887505316403717E-6"/>
    <n v="2.4887505316403717E-6"/>
    <n v="35.224532851114986"/>
    <s v=""/>
    <s v=""/>
    <s v=""/>
    <s v=""/>
    <s v=""/>
    <n v="-3.1699816329387571E-2"/>
    <m/>
  </r>
  <r>
    <x v="825"/>
    <n v="848"/>
    <n v="0.05"/>
    <n v="0.05"/>
    <n v="153.56"/>
    <n v="58.42"/>
    <n v="8.0330278184189421"/>
    <n v="21.13"/>
    <n v="18.350000000000001"/>
    <n v="22.45"/>
    <n v="30.48"/>
    <n v="18.350000000000001"/>
    <n v="-1.8716577540106805E-2"/>
    <n v="-1.8718561173191928E-2"/>
    <n v="2.4038558727693704E-4"/>
    <n v="2.4038558727693704E-4"/>
    <n v="34.565250150693053"/>
    <s v=""/>
    <s v=""/>
    <s v=""/>
    <s v=""/>
    <s v=""/>
    <n v="-8.1434513839947903E-2"/>
    <m/>
  </r>
  <r>
    <x v="826"/>
    <n v="849"/>
    <n v="0.05"/>
    <n v="0.05"/>
    <n v="155.82"/>
    <n v="59.29"/>
    <n v="7.6195922176565603"/>
    <n v="20.21"/>
    <n v="20.52"/>
    <n v="23.46"/>
    <n v="31.77"/>
    <n v="20.52"/>
    <n v="0.11825613079019059"/>
    <n v="0.11825414715710547"/>
    <n v="1.475455644753629E-2"/>
    <s v=""/>
    <n v="38.652802893309065"/>
    <s v=""/>
    <s v=""/>
    <s v=""/>
    <s v=""/>
    <s v=""/>
    <n v="-5.1466969878333421E-2"/>
    <m/>
  </r>
  <r>
    <x v="827"/>
    <n v="850"/>
    <n v="0.05"/>
    <n v="0.05"/>
    <n v="153.55000000000001"/>
    <n v="58.32"/>
    <n v="6.7734504796490391"/>
    <n v="21.07"/>
    <n v="18.899999999999999"/>
    <n v="20.86"/>
    <n v="30.51"/>
    <n v="18.899999999999999"/>
    <n v="-7.8947368421052655E-2"/>
    <n v="-7.8949352054137778E-2"/>
    <n v="5.735815073248848E-3"/>
    <n v="5.735815073248848E-3"/>
    <n v="35.601265822784661"/>
    <s v=""/>
    <s v=""/>
    <s v=""/>
    <s v=""/>
    <s v=""/>
    <n v="-0.11104816554969864"/>
    <m/>
  </r>
  <r>
    <x v="828"/>
    <n v="851"/>
    <n v="0.05"/>
    <n v="0.05"/>
    <n v="152.58000000000001"/>
    <n v="58.04"/>
    <n v="6.6124083464723675"/>
    <n v="21.42"/>
    <n v="21.07"/>
    <n v="19.93"/>
    <n v="30.1"/>
    <n v="21.07"/>
    <n v="0.11481481481481493"/>
    <n v="0.1148128311817298"/>
    <n v="1.3930377258573712E-2"/>
    <s v=""/>
    <n v="39.68881856540068"/>
    <s v=""/>
    <s v=""/>
    <s v=""/>
    <s v=""/>
    <s v=""/>
    <n v="-2.37754942861877E-2"/>
    <m/>
  </r>
  <r>
    <x v="829"/>
    <n v="852"/>
    <n v="0.05"/>
    <n v="0.05"/>
    <n v="153.91"/>
    <n v="58.57"/>
    <n v="6.6667465952592195"/>
    <n v="21.37"/>
    <n v="22.04"/>
    <n v="21.27"/>
    <n v="30.1"/>
    <n v="22.04"/>
    <n v="4.6037019458946338E-2"/>
    <n v="4.6035035825861215E-2"/>
    <n v="2.4254860481379794E-3"/>
    <s v=""/>
    <n v="41.515973477998621"/>
    <s v=""/>
    <s v=""/>
    <s v=""/>
    <s v=""/>
    <s v=""/>
    <n v="8.2176184439425731E-3"/>
    <m/>
  </r>
  <r>
    <x v="830"/>
    <n v="853"/>
    <n v="0.05"/>
    <n v="0.05"/>
    <n v="154.59"/>
    <n v="58.83"/>
    <n v="6.8457809772780749"/>
    <n v="21.19"/>
    <n v="20.440000000000001"/>
    <n v="21.78"/>
    <n v="30.35"/>
    <n v="20.440000000000001"/>
    <n v="-7.2595281306714998E-2"/>
    <n v="-7.2597264939800121E-2"/>
    <n v="4.8140113646646717E-3"/>
    <n v="4.8140113646646717E-3"/>
    <n v="38.502109704641192"/>
    <s v=""/>
    <s v=""/>
    <s v=""/>
    <s v=""/>
    <s v=""/>
    <n v="2.6854835332449555E-2"/>
    <m/>
  </r>
  <r>
    <x v="831"/>
    <n v="854"/>
    <n v="0.05"/>
    <n v="0.05"/>
    <n v="156.19"/>
    <n v="59.43"/>
    <n v="6.7589961675679406"/>
    <n v="20.420000000000002"/>
    <n v="19.989999999999998"/>
    <n v="22.88"/>
    <n v="31.39"/>
    <n v="19.989999999999998"/>
    <n v="-2.2015655577299564E-2"/>
    <n v="-2.2017639210384687E-2"/>
    <n v="3.5356977715855997E-4"/>
    <n v="3.5356977715855997E-4"/>
    <n v="37.654460518384411"/>
    <s v=""/>
    <s v=""/>
    <s v=""/>
    <s v=""/>
    <s v=""/>
    <n v="-1.26771233257656E-2"/>
    <m/>
  </r>
  <r>
    <x v="832"/>
    <n v="855"/>
    <n v="0.05"/>
    <n v="0.05"/>
    <n v="156.29"/>
    <n v="59.71"/>
    <n v="6.7782472688090039"/>
    <n v="20.329999999999998"/>
    <n v="18.98"/>
    <n v="22.74"/>
    <n v="31.52"/>
    <n v="18.98"/>
    <n v="-5.0525262631315515E-2"/>
    <n v="-5.0527246264400638E-2"/>
    <n v="2.2385254816694221E-3"/>
    <n v="2.2385254816694221E-3"/>
    <n v="35.751959011452541"/>
    <s v=""/>
    <s v=""/>
    <s v=""/>
    <s v=""/>
    <s v=""/>
    <n v="2.848218990482133E-3"/>
    <m/>
  </r>
  <r>
    <x v="833"/>
    <n v="856"/>
    <n v="0.05"/>
    <n v="0.05"/>
    <n v="156.91999999999999"/>
    <n v="60.04"/>
    <n v="6.8175148943653587"/>
    <n v="20.329999999999998"/>
    <n v="19.04"/>
    <n v="22.54"/>
    <n v="31.55"/>
    <n v="19.04"/>
    <n v="3.1612223393044925E-3"/>
    <n v="3.1592387062193694E-3"/>
    <n v="4.0620568068611872E-5"/>
    <s v=""/>
    <n v="35.864978902953446"/>
    <s v=""/>
    <s v=""/>
    <s v=""/>
    <s v=""/>
    <s v=""/>
    <n v="5.793182809522057E-3"/>
    <m/>
  </r>
  <r>
    <x v="834"/>
    <n v="857"/>
    <n v="0.05"/>
    <n v="0.05"/>
    <n v="156.63999999999999"/>
    <n v="59.84"/>
    <n v="6.6878912980181893"/>
    <n v="20.21"/>
    <n v="19.25"/>
    <n v="22.53"/>
    <n v="31.72"/>
    <n v="19.25"/>
    <n v="1.1029411764705843E-2"/>
    <n v="1.102742813162072E-2"/>
    <n v="2.0282363023945037E-4"/>
    <s v=""/>
    <n v="36.260548523206609"/>
    <s v=""/>
    <s v=""/>
    <s v=""/>
    <s v=""/>
    <s v=""/>
    <n v="-1.901332059491399E-2"/>
    <m/>
  </r>
  <r>
    <x v="835"/>
    <n v="858"/>
    <n v="0.05"/>
    <n v="0.05"/>
    <n v="157.69"/>
    <n v="60.18"/>
    <n v="6.5166656590376011"/>
    <n v="20.100000000000001"/>
    <n v="19.239999999999998"/>
    <n v="22.64"/>
    <n v="31.84"/>
    <n v="19.239999999999998"/>
    <n v="-5.1948051948058627E-4"/>
    <n v="-5.2146415256570933E-4"/>
    <n v="7.2507617561691684E-6"/>
    <n v="7.2507617561691684E-6"/>
    <n v="36.241711874623121"/>
    <s v=""/>
    <s v=""/>
    <s v=""/>
    <s v=""/>
    <s v=""/>
    <n v="-2.5602335826141007E-2"/>
    <m/>
  </r>
  <r>
    <x v="836"/>
    <n v="859"/>
    <n v="0.05"/>
    <n v="0.05"/>
    <n v="158.07"/>
    <n v="60.41"/>
    <n v="6.3550019681098551"/>
    <n v="20.02"/>
    <n v="19.149999999999999"/>
    <n v="22.9"/>
    <n v="32.049999999999997"/>
    <n v="19.149999999999999"/>
    <n v="-4.6777546777546641E-3"/>
    <n v="-4.6797383108397872E-3"/>
    <n v="2.1478376931231516E-6"/>
    <n v="2.1478376931231516E-6"/>
    <n v="36.072182037371768"/>
    <n v="1"/>
    <n v="-5.8505408062930253E-2"/>
    <n v="-5.8547065184034852E-2"/>
    <n v="1.2123730430181511E-5"/>
    <n v="1.2123730430181511E-5"/>
    <n v="-2.4807731343949459E-2"/>
    <m/>
  </r>
  <r>
    <x v="837"/>
    <n v="860"/>
    <n v="0.05"/>
    <n v="0.05"/>
    <n v="156.68"/>
    <n v="59.79"/>
    <n v="5.8397708169549531"/>
    <n v="20.48"/>
    <n v="18.97"/>
    <n v="21.86"/>
    <n v="31.27"/>
    <n v="18.97"/>
    <n v="-9.3994778067885143E-3"/>
    <n v="-9.4014614398736374E-3"/>
    <n v="3.8282352533305449E-5"/>
    <n v="3.8282352533305449E-5"/>
    <n v="35.733122362869054"/>
    <s v=""/>
    <s v=""/>
    <s v=""/>
    <s v=""/>
    <s v=""/>
    <n v="-8.1074900328968025E-2"/>
    <m/>
  </r>
  <r>
    <x v="838"/>
    <n v="861"/>
    <n v="0.05"/>
    <n v="0.05"/>
    <n v="158.13999999999999"/>
    <n v="60.41"/>
    <n v="6.1471673411815013"/>
    <n v="20.260000000000002"/>
    <n v="19.77"/>
    <n v="22.66"/>
    <n v="31.74"/>
    <n v="19.77"/>
    <n v="4.2171850289931534E-2"/>
    <n v="4.2169866656846411E-2"/>
    <n v="2.0597124177298143E-3"/>
    <s v=""/>
    <n v="37.240054249547775"/>
    <s v=""/>
    <s v=""/>
    <s v=""/>
    <s v=""/>
    <s v=""/>
    <n v="5.2638456861023579E-2"/>
    <m/>
  </r>
  <r>
    <x v="839"/>
    <n v="862"/>
    <n v="0.03"/>
    <n v="0.03"/>
    <n v="159.74"/>
    <n v="61.13"/>
    <n v="6.1059547328521111"/>
    <n v="20.14"/>
    <n v="19.11"/>
    <n v="23.16"/>
    <n v="31.77"/>
    <n v="19.11"/>
    <n v="-3.3383915022761723E-2"/>
    <n v="-3.338510532112493E-2"/>
    <n v="9.1028425157655129E-4"/>
    <n v="9.1028425157655129E-4"/>
    <n v="35.996835443037838"/>
    <s v=""/>
    <s v=""/>
    <s v=""/>
    <s v=""/>
    <s v=""/>
    <n v="-6.7043251048814027E-3"/>
    <m/>
  </r>
  <r>
    <x v="840"/>
    <n v="863"/>
    <n v="0.04"/>
    <n v="0.04"/>
    <n v="160.15"/>
    <n v="61.34"/>
    <n v="6.1817954721095898"/>
    <n v="19.87"/>
    <n v="18.690000000000001"/>
    <n v="23.53"/>
    <n v="32.25"/>
    <n v="18.690000000000001"/>
    <n v="-2.19780219780219E-2"/>
    <n v="-2.1979608963492714E-2"/>
    <n v="3.5214102367486588E-4"/>
    <n v="3.5214102367486588E-4"/>
    <n v="35.205696202531513"/>
    <s v=""/>
    <s v=""/>
    <s v=""/>
    <s v=""/>
    <s v=""/>
    <n v="1.2420783084000004E-2"/>
    <m/>
  </r>
  <r>
    <x v="841"/>
    <n v="864"/>
    <n v="0.04"/>
    <n v="0.04"/>
    <n v="160.96"/>
    <n v="61.72"/>
    <n v="6.0349246541512658"/>
    <n v="19.61"/>
    <n v="18.38"/>
    <n v="23.76"/>
    <n v="32.65"/>
    <n v="18.38"/>
    <n v="-1.6586409844836947E-2"/>
    <n v="-1.6587996830307761E-2"/>
    <n v="1.7885876244273365E-4"/>
    <n v="1.7885876244273365E-4"/>
    <n v="34.621760096443502"/>
    <s v=""/>
    <s v=""/>
    <s v=""/>
    <s v=""/>
    <s v=""/>
    <n v="-2.3758601950025868E-2"/>
    <m/>
  </r>
  <r>
    <x v="842"/>
    <n v="865"/>
    <n v="0.04"/>
    <n v="0.04"/>
    <n v="161.69"/>
    <n v="62.02"/>
    <n v="6.3429083527635655"/>
    <n v="19.7"/>
    <n v="18.190000000000001"/>
    <n v="23.62"/>
    <n v="32.54"/>
    <n v="18.190000000000001"/>
    <n v="-1.0337323177366575E-2"/>
    <n v="-1.0338910162837389E-2"/>
    <n v="5.0761665798066172E-5"/>
    <n v="5.0761665798066172E-5"/>
    <n v="34.263863773357315"/>
    <s v=""/>
    <s v=""/>
    <s v=""/>
    <s v=""/>
    <s v=""/>
    <n v="5.103356152101176E-2"/>
    <m/>
  </r>
  <r>
    <x v="843"/>
    <n v="866"/>
    <n v="0.04"/>
    <n v="0.04"/>
    <n v="161.24"/>
    <n v="61.84"/>
    <n v="6.8585808518614355"/>
    <n v="19.98"/>
    <n v="18.309999999999999"/>
    <n v="23.14"/>
    <n v="32.130000000000003"/>
    <n v="18.309999999999999"/>
    <n v="6.5970313358987287E-3"/>
    <n v="6.5954443504279148E-3"/>
    <n v="9.6228886987640658E-5"/>
    <s v=""/>
    <n v="34.489903556359117"/>
    <s v=""/>
    <s v=""/>
    <s v=""/>
    <s v=""/>
    <s v=""/>
    <n v="8.1299061947378515E-2"/>
    <m/>
  </r>
  <r>
    <x v="844"/>
    <n v="867"/>
    <n v="0.04"/>
    <n v="0.04"/>
    <n v="161.76"/>
    <n v="62.23"/>
    <n v="6.6828093559938253"/>
    <n v="20.18"/>
    <n v="18.64"/>
    <n v="23.38"/>
    <n v="31.75"/>
    <n v="18.64"/>
    <n v="1.8022938285090273E-2"/>
    <n v="1.8021351299619459E-2"/>
    <n v="4.509481296424256E-4"/>
    <s v=""/>
    <n v="35.111512959614096"/>
    <s v=""/>
    <s v=""/>
    <s v=""/>
    <s v=""/>
    <s v=""/>
    <n v="-2.5627968768481516E-2"/>
    <m/>
  </r>
  <r>
    <x v="845"/>
    <n v="868"/>
    <n v="0.04"/>
    <n v="0.04"/>
    <n v="161.88999999999999"/>
    <n v="62.15"/>
    <n v="6.7770423491252565"/>
    <n v="20.239999999999998"/>
    <n v="18.46"/>
    <n v="23.52"/>
    <n v="31.65"/>
    <n v="18.46"/>
    <n v="-9.65665236051505E-3"/>
    <n v="-9.658239345985864E-3"/>
    <n v="4.1525797659653735E-5"/>
    <n v="4.1525797659653735E-5"/>
    <n v="34.772453285111382"/>
    <s v=""/>
    <s v=""/>
    <s v=""/>
    <s v=""/>
    <s v=""/>
    <n v="1.4100805231996113E-2"/>
    <m/>
  </r>
  <r>
    <x v="846"/>
    <n v="869"/>
    <n v="0.04"/>
    <n v="0.04"/>
    <n v="163.56"/>
    <n v="62.88"/>
    <n v="6.8105321383497905"/>
    <n v="20.14"/>
    <n v="18.38"/>
    <n v="23.74"/>
    <n v="31.79"/>
    <n v="18.38"/>
    <n v="-4.3336944745396844E-3"/>
    <n v="-4.3352814600104983E-3"/>
    <n v="1.256850530412269E-6"/>
    <n v="1.256850530412269E-6"/>
    <n v="34.621760096443502"/>
    <s v=""/>
    <s v=""/>
    <s v=""/>
    <s v=""/>
    <s v=""/>
    <n v="4.9416526412672176E-3"/>
    <m/>
  </r>
  <r>
    <x v="847"/>
    <n v="870"/>
    <n v="0.03"/>
    <n v="0.03"/>
    <n v="164.44"/>
    <n v="63.29"/>
    <n v="7.181389648351705"/>
    <n v="20.3"/>
    <n v="18.2"/>
    <n v="23.56"/>
    <n v="31.56"/>
    <n v="18.2"/>
    <n v="-9.7932535364526618E-3"/>
    <n v="-9.7944438348158691E-3"/>
    <n v="4.329976675967649E-5"/>
    <n v="4.329976675967649E-5"/>
    <n v="34.282700421940788"/>
    <s v=""/>
    <s v=""/>
    <s v=""/>
    <s v=""/>
    <s v=""/>
    <n v="5.4453529102907218E-2"/>
    <m/>
  </r>
  <r>
    <x v="848"/>
    <n v="871"/>
    <n v="0.03"/>
    <n v="0.03"/>
    <n v="163.66999999999999"/>
    <n v="62.89"/>
    <n v="6.3509918541612338"/>
    <n v="20.399999999999999"/>
    <n v="18.350000000000001"/>
    <n v="23.32"/>
    <n v="31.36"/>
    <n v="18.350000000000001"/>
    <n v="8.2417582417584345E-3"/>
    <n v="8.2405679433952272E-3"/>
    <n v="1.3121143388281583E-4"/>
    <s v=""/>
    <n v="34.565250150693053"/>
    <s v=""/>
    <s v=""/>
    <s v=""/>
    <s v=""/>
    <s v=""/>
    <n v="-0.11563190898311262"/>
    <m/>
  </r>
  <r>
    <x v="849"/>
    <n v="872"/>
    <n v="0.04"/>
    <n v="0.04"/>
    <n v="165.26"/>
    <n v="63.62"/>
    <n v="6.4061761143820837"/>
    <n v="20.25"/>
    <n v="18.510000000000002"/>
    <n v="23.88"/>
    <n v="31.68"/>
    <n v="18.510000000000002"/>
    <n v="8.7193460490462282E-3"/>
    <n v="8.7177590635754143E-3"/>
    <n v="1.4237136089470173E-4"/>
    <s v=""/>
    <n v="34.866636528028792"/>
    <s v=""/>
    <s v=""/>
    <s v=""/>
    <s v=""/>
    <s v=""/>
    <n v="8.6890774682212932E-3"/>
    <m/>
  </r>
  <r>
    <x v="850"/>
    <n v="873"/>
    <n v="0.04"/>
    <n v="0.04"/>
    <n v="165.25"/>
    <n v="63.65"/>
    <n v="6.4669836206883984"/>
    <n v="20.49"/>
    <n v="18.03"/>
    <n v="23.58"/>
    <n v="31.29"/>
    <n v="18.03"/>
    <n v="-2.5931928687196182E-2"/>
    <n v="-2.5933515672666996E-2"/>
    <n v="5.1616784958053493E-4"/>
    <n v="5.1616784958053493E-4"/>
    <n v="33.962477396021562"/>
    <s v=""/>
    <s v=""/>
    <s v=""/>
    <s v=""/>
    <s v=""/>
    <n v="9.4920128982715641E-3"/>
    <m/>
  </r>
  <r>
    <x v="851"/>
    <n v="874"/>
    <n v="0.04"/>
    <n v="0.04"/>
    <n v="165.48"/>
    <n v="63.71"/>
    <n v="6.5597164164713107"/>
    <n v="20.84"/>
    <n v="18.27"/>
    <n v="23.37"/>
    <n v="30.66"/>
    <n v="18.27"/>
    <n v="1.3311148086522451E-2"/>
    <n v="1.3309561101051637E-2"/>
    <n v="2.7303428458540582E-4"/>
    <s v=""/>
    <n v="34.414556962025173"/>
    <s v=""/>
    <s v=""/>
    <s v=""/>
    <s v=""/>
    <s v=""/>
    <n v="1.4339420233917577E-2"/>
    <m/>
  </r>
  <r>
    <x v="852"/>
    <n v="875"/>
    <n v="0.04"/>
    <n v="0.04"/>
    <n v="164.26"/>
    <n v="62.92"/>
    <n v="6.4349573967115603"/>
    <n v="20.68"/>
    <n v="18.43"/>
    <n v="23.12"/>
    <n v="30.88"/>
    <n v="18.43"/>
    <n v="8.7575259989052245E-3"/>
    <n v="8.7559390134344106E-3"/>
    <n v="1.432839408850215E-4"/>
    <s v=""/>
    <n v="34.715943339360912"/>
    <s v=""/>
    <s v=""/>
    <s v=""/>
    <s v=""/>
    <s v=""/>
    <n v="-1.9018965430652325E-2"/>
    <m/>
  </r>
  <r>
    <x v="853"/>
    <n v="876"/>
    <n v="0.04"/>
    <n v="0.04"/>
    <n v="163.78"/>
    <n v="62.83"/>
    <n v="6.2751240009839009"/>
    <n v="20.93"/>
    <n v="18.63"/>
    <n v="22.95"/>
    <n v="30.62"/>
    <n v="18.63"/>
    <n v="1.0851871947910929E-2"/>
    <n v="1.0850284962440115E-2"/>
    <n v="1.978093999077445E-4"/>
    <s v=""/>
    <n v="35.092676311030587"/>
    <s v=""/>
    <s v=""/>
    <s v=""/>
    <s v=""/>
    <s v=""/>
    <n v="-2.4838298977602896E-2"/>
    <m/>
  </r>
  <r>
    <x v="854"/>
    <n v="877"/>
    <n v="0.04"/>
    <n v="0.04"/>
    <n v="163.63999999999999"/>
    <n v="62.62"/>
    <n v="6.0040298186235583"/>
    <n v="20.92"/>
    <n v="18.78"/>
    <n v="22.97"/>
    <n v="30.54"/>
    <n v="18.78"/>
    <n v="8.0515297906602612E-3"/>
    <n v="8.0499428051894473E-3"/>
    <n v="1.2688064295382164E-4"/>
    <s v=""/>
    <n v="35.375226039782845"/>
    <s v=""/>
    <s v=""/>
    <s v=""/>
    <s v=""/>
    <s v=""/>
    <n v="-4.320140642923348E-2"/>
    <m/>
  </r>
  <r>
    <x v="855"/>
    <n v="878"/>
    <n v="0.04"/>
    <n v="0.04"/>
    <n v="164.62"/>
    <n v="63.06"/>
    <n v="6.1801830207420103"/>
    <n v="20.72"/>
    <n v="18.73"/>
    <n v="23.58"/>
    <n v="30.76"/>
    <n v="18.73"/>
    <n v="-2.6624068157614644E-3"/>
    <n v="-2.6639938012322784E-3"/>
    <n v="3.0271366404601093E-7"/>
    <n v="3.0271366404601093E-7"/>
    <n v="35.281042796865428"/>
    <s v=""/>
    <s v=""/>
    <s v=""/>
    <s v=""/>
    <s v=""/>
    <n v="2.9339161769658829E-2"/>
    <m/>
  </r>
  <r>
    <x v="856"/>
    <n v="879"/>
    <n v="0.03"/>
    <n v="0.03"/>
    <n v="163.55000000000001"/>
    <n v="62.61"/>
    <n v="6.4103412826161241"/>
    <n v="20.62"/>
    <n v="18.27"/>
    <n v="23.21"/>
    <n v="30.9"/>
    <n v="18.27"/>
    <n v="-2.4559530165509935E-2"/>
    <n v="-2.4560720463873142E-2"/>
    <n v="4.5567444793289584E-4"/>
    <n v="4.5567444793289584E-4"/>
    <n v="34.414556962025166"/>
    <s v=""/>
    <s v=""/>
    <s v=""/>
    <s v=""/>
    <s v=""/>
    <n v="3.7241334294090316E-2"/>
    <m/>
  </r>
  <r>
    <x v="857"/>
    <n v="880"/>
    <n v="0.03"/>
    <n v="0.03"/>
    <n v="164.16"/>
    <n v="62.91"/>
    <n v="6.2161874840938571"/>
    <n v="20.76"/>
    <n v="18.55"/>
    <n v="23.24"/>
    <n v="30.83"/>
    <n v="18.55"/>
    <n v="1.5325670498084421E-2"/>
    <n v="1.5324480199721213E-2"/>
    <n v="3.4368221887841192E-4"/>
    <s v=""/>
    <n v="34.941983122362721"/>
    <s v=""/>
    <s v=""/>
    <s v=""/>
    <s v=""/>
    <s v=""/>
    <n v="-3.0287591559092688E-2"/>
    <m/>
  </r>
  <r>
    <x v="858"/>
    <n v="881"/>
    <n v="0.03"/>
    <n v="0.03"/>
    <n v="161.80000000000001"/>
    <n v="62.03"/>
    <n v="6.2363719266288475"/>
    <n v="21.1"/>
    <n v="18.54"/>
    <n v="22.43"/>
    <n v="30.28"/>
    <n v="18.54"/>
    <n v="-5.3908355795151408E-4"/>
    <n v="-5.4027385631472136E-4"/>
    <n v="7.1498168851651713E-6"/>
    <n v="7.1498168851651713E-6"/>
    <n v="34.923146473779234"/>
    <n v="1"/>
    <n v="-3.1853785900783693E-2"/>
    <n v="-3.1878782463942379E-2"/>
    <n v="9.090344083853703E-4"/>
    <n v="9.090344083853703E-4"/>
    <n v="3.247077503154408E-3"/>
    <m/>
  </r>
  <r>
    <x v="859"/>
    <n v="882"/>
    <n v="0.04"/>
    <n v="0.04"/>
    <n v="162.69"/>
    <n v="62.18"/>
    <n v="6.0494380960262788"/>
    <n v="21.31"/>
    <n v="19.14"/>
    <n v="22.51"/>
    <n v="30.03"/>
    <n v="19.14"/>
    <n v="3.2362459546925626E-2"/>
    <n v="3.2360872561454812E-2"/>
    <n v="1.2655849344482995E-3"/>
    <s v=""/>
    <n v="36.053345388788273"/>
    <s v=""/>
    <s v=""/>
    <s v=""/>
    <s v=""/>
    <s v=""/>
    <n v="-2.9974772640543598E-2"/>
    <m/>
  </r>
  <r>
    <x v="860"/>
    <n v="883"/>
    <n v="0.05"/>
    <n v="0.05"/>
    <n v="161.91"/>
    <n v="61.89"/>
    <n v="5.5307692728676612"/>
    <n v="21.38"/>
    <n v="19.11"/>
    <n v="22.23"/>
    <n v="29.88"/>
    <n v="19.11"/>
    <n v="-1.5673981191223207E-3"/>
    <n v="-1.5693817522074438E-3"/>
    <n v="2.705387615761777E-6"/>
    <n v="2.705387615761777E-6"/>
    <n v="35.996835443037817"/>
    <s v=""/>
    <s v=""/>
    <s v=""/>
    <s v=""/>
    <s v=""/>
    <n v="-8.5738347087032471E-2"/>
    <m/>
  </r>
  <r>
    <x v="861"/>
    <n v="884"/>
    <n v="0.05"/>
    <n v="0.05"/>
    <n v="159.63999999999999"/>
    <n v="60.99"/>
    <n v="5.3004003082634101"/>
    <n v="21.65"/>
    <n v="19.34"/>
    <n v="21.27"/>
    <n v="29.5"/>
    <n v="19.34"/>
    <n v="1.2035583464155009E-2"/>
    <n v="1.2033599831069886E-2"/>
    <n v="2.3249503395439386E-4"/>
    <s v=""/>
    <n v="36.430078360457955"/>
    <s v=""/>
    <s v=""/>
    <s v=""/>
    <s v=""/>
    <s v=""/>
    <n v="-4.1652246412515227E-2"/>
    <m/>
  </r>
  <r>
    <x v="862"/>
    <n v="885"/>
    <n v="0.04"/>
    <n v="0.04"/>
    <n v="161.09"/>
    <n v="61.56"/>
    <n v="5.4337559171135794"/>
    <n v="21.55"/>
    <n v="20.16"/>
    <n v="21.49"/>
    <n v="29.71"/>
    <n v="20.16"/>
    <n v="4.2399172699069343E-2"/>
    <n v="4.2397585713598529E-2"/>
    <n v="2.0804339019378916E-3"/>
    <s v=""/>
    <n v="37.974683544303637"/>
    <s v=""/>
    <s v=""/>
    <s v=""/>
    <s v=""/>
    <s v=""/>
    <n v="2.515953533590029E-2"/>
    <m/>
  </r>
  <r>
    <x v="863"/>
    <n v="886"/>
    <n v="0.04"/>
    <n v="0.04"/>
    <n v="163.13999999999999"/>
    <n v="62.43"/>
    <n v="5.7024500253845654"/>
    <n v="21.3"/>
    <n v="19.940000000000001"/>
    <n v="22.48"/>
    <n v="30.05"/>
    <n v="19.940000000000001"/>
    <n v="-1.0912698412698374E-2"/>
    <n v="-1.0914285398169188E-2"/>
    <n v="5.9291499833691545E-5"/>
    <n v="5.9291499833691545E-5"/>
    <n v="37.560277275466994"/>
    <s v=""/>
    <s v=""/>
    <s v=""/>
    <s v=""/>
    <s v=""/>
    <n v="4.9449057405161582E-2"/>
    <m/>
  </r>
  <r>
    <x v="864"/>
    <n v="887"/>
    <n v="0.05"/>
    <n v="0.05"/>
    <n v="163.13999999999999"/>
    <n v="62.4"/>
    <n v="5.6828946513045802"/>
    <n v="21.11"/>
    <n v="19.04"/>
    <n v="22.72"/>
    <n v="30.23"/>
    <n v="19.04"/>
    <n v="-4.5135406218656082E-2"/>
    <n v="-4.5137389851741205E-2"/>
    <n v="1.7575548529160071E-3"/>
    <n v="1.7575548529160071E-3"/>
    <n v="35.864978902953432"/>
    <s v=""/>
    <s v=""/>
    <s v=""/>
    <s v=""/>
    <s v=""/>
    <n v="-3.4292933726616393E-3"/>
    <m/>
  </r>
  <r>
    <x v="865"/>
    <n v="888"/>
    <n v="0.04"/>
    <n v="0.04"/>
    <n v="161.44999999999999"/>
    <n v="61.71"/>
    <n v="5.489831604641962"/>
    <n v="21.77"/>
    <n v="18.78"/>
    <n v="21.23"/>
    <n v="29.21"/>
    <n v="18.78"/>
    <n v="-1.3655462184873901E-2"/>
    <n v="-1.3657049170344715E-2"/>
    <n v="1.0905334927716595E-4"/>
    <n v="1.0905334927716595E-4"/>
    <n v="35.375226039782852"/>
    <s v=""/>
    <s v=""/>
    <s v=""/>
    <s v=""/>
    <s v=""/>
    <n v="-3.3972659799051168E-2"/>
    <m/>
  </r>
  <r>
    <x v="866"/>
    <n v="889"/>
    <n v="0.04"/>
    <n v="0.04"/>
    <n v="160.12"/>
    <n v="61.11"/>
    <n v="5.5303065238967157"/>
    <n v="22.3"/>
    <n v="20.02"/>
    <n v="20.010000000000002"/>
    <n v="28.57"/>
    <n v="20.02"/>
    <n v="6.6027689030883741E-2"/>
    <n v="6.6026102045412927E-2"/>
    <n v="4.7942177665404647E-3"/>
    <s v=""/>
    <n v="37.710970464134853"/>
    <s v=""/>
    <s v=""/>
    <s v=""/>
    <s v=""/>
    <s v=""/>
    <n v="7.3727068823987033E-3"/>
    <m/>
  </r>
  <r>
    <x v="867"/>
    <n v="890"/>
    <n v="0.04"/>
    <n v="0.04"/>
    <n v="162.55000000000001"/>
    <n v="62.2"/>
    <n v="5.5818478033280705"/>
    <n v="21.92"/>
    <n v="21.2"/>
    <n v="20.94"/>
    <n v="29.06"/>
    <n v="21.2"/>
    <n v="5.8941058941058833E-2"/>
    <n v="5.8939471955588019E-2"/>
    <n v="3.8630774467433939E-3"/>
    <s v=""/>
    <n v="39.933694996985956"/>
    <s v=""/>
    <s v=""/>
    <s v=""/>
    <s v=""/>
    <s v=""/>
    <n v="9.3197871055868253E-3"/>
    <m/>
  </r>
  <r>
    <x v="868"/>
    <n v="891"/>
    <n v="0.04"/>
    <n v="0.04"/>
    <n v="161.53"/>
    <n v="61.87"/>
    <n v="5.233275513287567"/>
    <n v="22.34"/>
    <n v="20.22"/>
    <n v="20.34"/>
    <n v="28.5"/>
    <n v="20.22"/>
    <n v="-4.6226415094339668E-2"/>
    <n v="-4.6228002079810482E-2"/>
    <n v="1.8501882010914321E-3"/>
    <n v="1.8501882010914321E-3"/>
    <n v="38.087703435804528"/>
    <s v=""/>
    <s v=""/>
    <s v=""/>
    <s v=""/>
    <s v=""/>
    <n v="-6.2447473009327535E-2"/>
    <m/>
  </r>
  <r>
    <x v="869"/>
    <n v="892"/>
    <n v="0.05"/>
    <n v="0.05"/>
    <n v="162.78"/>
    <n v="62.39"/>
    <n v="5.2318944323225463"/>
    <n v="22.18"/>
    <n v="20.79"/>
    <n v="20.77"/>
    <n v="28.69"/>
    <n v="20.79"/>
    <n v="2.8189910979228516E-2"/>
    <n v="2.8187927346143393E-2"/>
    <n v="9.8609284865130422E-4"/>
    <s v=""/>
    <n v="39.161392405063111"/>
    <s v=""/>
    <s v=""/>
    <s v=""/>
    <s v=""/>
    <s v=""/>
    <n v="-2.6390373705994109E-4"/>
    <m/>
  </r>
  <r>
    <x v="870"/>
    <n v="893"/>
    <n v="0.04"/>
    <n v="0.04"/>
    <n v="164.07"/>
    <n v="62.88"/>
    <n v="5.3585983590118094"/>
    <n v="22.15"/>
    <n v="20.38"/>
    <n v="21.03"/>
    <n v="28.72"/>
    <n v="20.38"/>
    <n v="-1.9721019721019695E-2"/>
    <n v="-1.9722606706490509E-2"/>
    <n v="2.7252788795811893E-4"/>
    <n v="2.7252788795811893E-4"/>
    <n v="38.389089813140274"/>
    <s v=""/>
    <s v=""/>
    <s v=""/>
    <s v=""/>
    <s v=""/>
    <n v="2.4217600016255628E-2"/>
    <m/>
  </r>
  <r>
    <x v="871"/>
    <n v="894"/>
    <n v="0.04"/>
    <n v="0.04"/>
    <n v="161.80000000000001"/>
    <n v="61.96"/>
    <n v="5.343283844535387"/>
    <n v="22.07"/>
    <n v="20.079999999999998"/>
    <n v="21.05"/>
    <n v="28.75"/>
    <n v="20.079999999999998"/>
    <n v="-1.4720314033366044E-2"/>
    <n v="-1.4721901018836858E-2"/>
    <n v="1.3242745876309976E-4"/>
    <n v="1.3242745876309976E-4"/>
    <n v="37.823990355635758"/>
    <s v=""/>
    <s v=""/>
    <s v=""/>
    <s v=""/>
    <s v=""/>
    <n v="-2.8579328866227276E-3"/>
    <m/>
  </r>
  <r>
    <x v="872"/>
    <n v="895"/>
    <n v="0.04"/>
    <n v="0.04"/>
    <n v="157.79"/>
    <n v="60.39"/>
    <n v="5.2386449089857843"/>
    <n v="23.08"/>
    <n v="20.059999999999999"/>
    <n v="18.48"/>
    <n v="27.49"/>
    <n v="20.059999999999999"/>
    <n v="-9.960159362549792E-4"/>
    <n v="-9.9760292172579312E-4"/>
    <n v="4.9132494402021982E-6"/>
    <n v="4.9132494402021982E-6"/>
    <n v="37.786317058468789"/>
    <s v=""/>
    <s v=""/>
    <s v=""/>
    <s v=""/>
    <s v=""/>
    <n v="-1.9583263512496774E-2"/>
    <m/>
  </r>
  <r>
    <x v="873"/>
    <n v="896"/>
    <n v="0.04"/>
    <n v="0.04"/>
    <n v="158.30000000000001"/>
    <n v="60.5"/>
    <n v="5.4758008738284971"/>
    <n v="22.71"/>
    <n v="22.41"/>
    <n v="19.3"/>
    <n v="27.97"/>
    <n v="22.41"/>
    <n v="0.11714855433698901"/>
    <n v="0.11714696735151819"/>
    <n v="1.4486807719234211E-2"/>
    <s v=""/>
    <n v="42.212929475587515"/>
    <s v=""/>
    <s v=""/>
    <s v=""/>
    <s v=""/>
    <s v=""/>
    <n v="4.5270479095829215E-2"/>
    <m/>
  </r>
  <r>
    <x v="874"/>
    <n v="897"/>
    <n v="0.06"/>
    <n v="0.06"/>
    <n v="156.30000000000001"/>
    <n v="59.75"/>
    <n v="5.4918877156385157"/>
    <n v="23.69"/>
    <n v="21.56"/>
    <n v="18.170000000000002"/>
    <n v="26.79"/>
    <n v="21.56"/>
    <n v="-3.7929495760821164E-2"/>
    <n v="-3.7931876002034848E-2"/>
    <n v="1.2053178597214932E-3"/>
    <n v="1.2053178597214932E-3"/>
    <n v="40.611814345991377"/>
    <s v=""/>
    <s v=""/>
    <s v=""/>
    <s v=""/>
    <s v=""/>
    <n v="2.9378062096643283E-3"/>
    <m/>
  </r>
  <r>
    <x v="875"/>
    <n v="898"/>
    <n v="0.05"/>
    <n v="0.05"/>
    <n v="157.80000000000001"/>
    <n v="60.44"/>
    <n v="5.2419657025827631"/>
    <n v="23.5"/>
    <n v="22.81"/>
    <n v="18.690000000000001"/>
    <n v="26.99"/>
    <n v="22.81"/>
    <n v="5.797773654916516E-2"/>
    <n v="5.7975752916080037E-2"/>
    <n v="3.7442088701684275E-3"/>
    <s v=""/>
    <n v="42.966395418926872"/>
    <s v=""/>
    <s v=""/>
    <s v=""/>
    <s v=""/>
    <s v=""/>
    <n v="-4.5507487770385956E-2"/>
    <m/>
  </r>
  <r>
    <x v="876"/>
    <n v="899"/>
    <n v="0.05"/>
    <n v="0.05"/>
    <n v="159.36000000000001"/>
    <n v="60.98"/>
    <n v="5.5923494878250715"/>
    <n v="23.44"/>
    <n v="22.17"/>
    <n v="19.11"/>
    <n v="27.07"/>
    <n v="22.17"/>
    <n v="-2.8057869355545662E-2"/>
    <n v="-2.8059852988630785E-2"/>
    <n v="6.1730706838008294E-4"/>
    <n v="6.1730706838008294E-4"/>
    <n v="41.760849909583904"/>
    <s v=""/>
    <s v=""/>
    <s v=""/>
    <s v=""/>
    <s v=""/>
    <n v="6.684205985355289E-2"/>
    <m/>
  </r>
  <r>
    <x v="877"/>
    <n v="900"/>
    <n v="0.03"/>
    <n v="0.03"/>
    <n v="160.30000000000001"/>
    <n v="61.56"/>
    <n v="5.622195444268498"/>
    <n v="23.08"/>
    <n v="21.68"/>
    <n v="19.86"/>
    <n v="27.54"/>
    <n v="21.68"/>
    <n v="-2.2101939557961248E-2"/>
    <n v="-2.2103129856324455E-2"/>
    <n v="3.5679212418765396E-4"/>
    <n v="3.5679212418765396E-4"/>
    <n v="40.837854128993186"/>
    <s v=""/>
    <s v=""/>
    <s v=""/>
    <s v=""/>
    <s v=""/>
    <n v="5.3369261896815314E-3"/>
    <m/>
  </r>
  <r>
    <x v="878"/>
    <n v="901"/>
    <n v="0.01"/>
    <n v="0.01"/>
    <n v="159.63999999999999"/>
    <n v="61.27"/>
    <n v="5.5168259594992923"/>
    <n v="23.06"/>
    <n v="20.81"/>
    <n v="19.98"/>
    <n v="27.45"/>
    <n v="20.81"/>
    <n v="-4.0129151291512954E-2"/>
    <n v="-4.0129548097148637E-2"/>
    <n v="1.3627438105863025E-3"/>
    <n v="1.3627438105863025E-3"/>
    <n v="39.199065702230079"/>
    <n v="1"/>
    <n v="0.12243797195253481"/>
    <n v="0.12242963900112147"/>
    <n v="3.4024982104970181E-2"/>
    <s v=""/>
    <n v="-1.8741697227303584E-2"/>
    <m/>
  </r>
  <r>
    <x v="879"/>
    <n v="902"/>
    <n v="0.04"/>
    <n v="0.04"/>
    <n v="160.58000000000001"/>
    <n v="61.81"/>
    <n v="5.5455777309005425"/>
    <n v="22.53"/>
    <n v="20.71"/>
    <n v="20.58"/>
    <n v="28.08"/>
    <n v="20.71"/>
    <n v="-4.8053820278710635E-3"/>
    <n v="-4.8069690133418774E-3"/>
    <n v="2.5369513342050242E-6"/>
    <n v="2.5369513342050242E-6"/>
    <n v="39.010699216395246"/>
    <s v=""/>
    <s v=""/>
    <s v=""/>
    <s v=""/>
    <s v=""/>
    <n v="5.211650976906932E-3"/>
    <m/>
  </r>
  <r>
    <x v="880"/>
    <n v="903"/>
    <n v="0.04"/>
    <n v="0.04"/>
    <n v="160.43"/>
    <n v="61.65"/>
    <n v="5.6307552190991386"/>
    <n v="22.82"/>
    <n v="20.059999999999999"/>
    <n v="20.309999999999999"/>
    <n v="27.83"/>
    <n v="20.059999999999999"/>
    <n v="-3.1385803959440017E-2"/>
    <n v="-3.1387390944910831E-2"/>
    <n v="7.9372936378144308E-4"/>
    <n v="7.9372936378144308E-4"/>
    <n v="37.786317058468782"/>
    <s v=""/>
    <s v=""/>
    <s v=""/>
    <s v=""/>
    <s v=""/>
    <n v="1.5359533727924759E-2"/>
    <m/>
  </r>
  <r>
    <x v="881"/>
    <n v="904"/>
    <n v="0.04"/>
    <n v="0.04"/>
    <n v="160.5"/>
    <n v="61.6"/>
    <n v="5.6988159764639112"/>
    <n v="22.77"/>
    <n v="20.3"/>
    <n v="20.55"/>
    <n v="27.8"/>
    <n v="20.3"/>
    <n v="1.1964107676969205E-2"/>
    <n v="1.1962520691498391E-2"/>
    <n v="2.3033248691868051E-4"/>
    <s v=""/>
    <n v="38.238396624472401"/>
    <s v=""/>
    <s v=""/>
    <s v=""/>
    <s v=""/>
    <s v=""/>
    <n v="1.2087323052849951E-2"/>
    <m/>
  </r>
  <r>
    <x v="882"/>
    <n v="905"/>
    <n v="0.04"/>
    <n v="0.04"/>
    <n v="162.22999999999999"/>
    <n v="62.3"/>
    <n v="5.7917830598353746"/>
    <n v="22.39"/>
    <n v="20.12"/>
    <n v="21.65"/>
    <n v="28.34"/>
    <n v="20.12"/>
    <n v="-8.8669950738916592E-3"/>
    <n v="-8.8685820593624731E-3"/>
    <n v="3.1972172099539723E-5"/>
    <n v="3.1972172099539723E-5"/>
    <n v="37.899336949969687"/>
    <s v=""/>
    <s v=""/>
    <s v=""/>
    <s v=""/>
    <s v=""/>
    <n v="1.631340330261892E-2"/>
    <m/>
  </r>
  <r>
    <x v="883"/>
    <n v="906"/>
    <n v="0.04"/>
    <n v="0.04"/>
    <n v="163.15"/>
    <n v="62.58"/>
    <n v="5.6084413331099281"/>
    <n v="21.61"/>
    <n v="19.059999999999999"/>
    <n v="22.56"/>
    <n v="29.3"/>
    <n v="19.059999999999999"/>
    <n v="-5.2683896620278392E-2"/>
    <n v="-5.2685483605749206E-2"/>
    <n v="2.4474090882201142E-3"/>
    <n v="2.4474090882201142E-3"/>
    <n v="35.902652200120386"/>
    <s v=""/>
    <s v=""/>
    <s v=""/>
    <s v=""/>
    <s v=""/>
    <n v="-3.165548930809884E-2"/>
    <m/>
  </r>
  <r>
    <x v="884"/>
    <n v="907"/>
    <n v="0.03"/>
    <n v="0.03"/>
    <n v="164.33"/>
    <n v="63.11"/>
    <n v="5.4541734883541837"/>
    <n v="21.25"/>
    <n v="18.21"/>
    <n v="23.05"/>
    <n v="29.78"/>
    <n v="18.21"/>
    <n v="-4.4596012591815226E-2"/>
    <n v="-4.4597202890178433E-2"/>
    <n v="1.7125539208224481E-3"/>
    <n v="1.7125539208224481E-3"/>
    <n v="34.301537070524255"/>
    <s v=""/>
    <s v=""/>
    <s v=""/>
    <s v=""/>
    <s v=""/>
    <n v="-2.75063668483096E-2"/>
    <m/>
  </r>
  <r>
    <x v="885"/>
    <n v="908"/>
    <n v="0.03"/>
    <n v="0.03"/>
    <n v="164.39"/>
    <n v="63.2"/>
    <n v="5.1709385208991092"/>
    <n v="21.07"/>
    <n v="17.84"/>
    <n v="23.28"/>
    <n v="29.96"/>
    <n v="17.84"/>
    <n v="-2.0318506315211482E-2"/>
    <n v="-2.0319696613574689E-2"/>
    <n v="2.9259842469004738E-4"/>
    <n v="2.9259842469004738E-4"/>
    <n v="33.604581072935346"/>
    <s v=""/>
    <s v=""/>
    <s v=""/>
    <s v=""/>
    <s v=""/>
    <n v="-5.1929952000947743E-2"/>
    <m/>
  </r>
  <r>
    <x v="886"/>
    <n v="909"/>
    <n v="0.03"/>
    <n v="0.03"/>
    <n v="166.63"/>
    <n v="64.12"/>
    <n v="5.2981382237910868"/>
    <n v="20.62"/>
    <n v="17.66"/>
    <n v="23.87"/>
    <n v="30.68"/>
    <n v="17.66"/>
    <n v="-1.0089686098654682E-2"/>
    <n v="-1.0090876397017889E-2"/>
    <n v="4.7288843213586349E-5"/>
    <n v="4.7288843213586349E-5"/>
    <n v="33.265521398432639"/>
    <s v=""/>
    <s v=""/>
    <s v=""/>
    <s v=""/>
    <s v=""/>
    <n v="2.4598958656708303E-2"/>
    <m/>
  </r>
  <r>
    <x v="887"/>
    <n v="910"/>
    <n v="0.02"/>
    <n v="0.02"/>
    <n v="166.7"/>
    <n v="64.28"/>
    <n v="5.0614494418802201"/>
    <n v="20.85"/>
    <n v="17.18"/>
    <n v="23.65"/>
    <n v="30.38"/>
    <n v="17.18"/>
    <n v="-2.7180067950169917E-2"/>
    <n v="-2.7180861521924005E-2"/>
    <n v="5.7440143937158544E-4"/>
    <n v="5.7440143937158544E-4"/>
    <n v="32.361362266425409"/>
    <s v=""/>
    <s v=""/>
    <s v=""/>
    <s v=""/>
    <s v=""/>
    <n v="-4.46739537386973E-2"/>
    <m/>
  </r>
  <r>
    <x v="888"/>
    <n v="911"/>
    <n v="0.04"/>
    <n v="0.04"/>
    <n v="167.33"/>
    <n v="64.430000000000007"/>
    <n v="5.1055527312179851"/>
    <n v="20.5"/>
    <n v="17.350000000000001"/>
    <n v="24.17"/>
    <n v="30.9"/>
    <n v="17.350000000000001"/>
    <n v="9.8952270081491545E-3"/>
    <n v="9.8936400226783405E-3"/>
    <n v="1.7181515565527897E-4"/>
    <s v=""/>
    <n v="32.681585292344643"/>
    <s v=""/>
    <s v=""/>
    <s v=""/>
    <s v=""/>
    <s v=""/>
    <n v="8.71356907624889E-3"/>
    <m/>
  </r>
  <r>
    <x v="889"/>
    <n v="912"/>
    <n v="0.03"/>
    <n v="0.03"/>
    <n v="166.71"/>
    <n v="64.11"/>
    <n v="5.1452455850328001"/>
    <n v="21.04"/>
    <n v="16.97"/>
    <n v="23.49"/>
    <n v="29.93"/>
    <n v="16.97"/>
    <n v="-2.1902017291066445E-2"/>
    <n v="-2.1903207589429652E-2"/>
    <n v="3.4927945295292693E-4"/>
    <n v="3.4927945295292693E-4"/>
    <n v="31.965792646172247"/>
    <s v=""/>
    <s v=""/>
    <s v=""/>
    <s v=""/>
    <s v=""/>
    <n v="7.774447920616317E-3"/>
    <m/>
  </r>
  <r>
    <x v="890"/>
    <n v="913"/>
    <n v="0.02"/>
    <n v="0.02"/>
    <n v="167.14"/>
    <n v="64.260000000000005"/>
    <n v="5.4570353874972906"/>
    <n v="20.61"/>
    <n v="17.41"/>
    <n v="24.32"/>
    <n v="30.59"/>
    <n v="17.41"/>
    <n v="2.5928108426635399E-2"/>
    <n v="2.5927314854881311E-2"/>
    <n v="8.4922718904827576E-4"/>
    <s v=""/>
    <n v="32.794605183845547"/>
    <s v=""/>
    <s v=""/>
    <s v=""/>
    <s v=""/>
    <s v=""/>
    <n v="6.0597652203709766E-2"/>
    <m/>
  </r>
  <r>
    <x v="891"/>
    <n v="914"/>
    <n v="0.02"/>
    <n v="0.02"/>
    <n v="168.05"/>
    <n v="64.73"/>
    <n v="5.1253293200576762"/>
    <n v="20.54"/>
    <n v="16.809999999999999"/>
    <n v="24.72"/>
    <n v="30.77"/>
    <n v="16.809999999999999"/>
    <n v="-3.4462952326249408E-2"/>
    <n v="-3.4463745898003495E-2"/>
    <n v="9.7653486838399474E-4"/>
    <n v="9.7653486838399474E-4"/>
    <n v="31.664406268836508"/>
    <s v=""/>
    <s v=""/>
    <s v=""/>
    <s v=""/>
    <s v=""/>
    <n v="-6.0785031410936531E-2"/>
    <m/>
  </r>
  <r>
    <x v="892"/>
    <n v="915"/>
    <n v="0"/>
    <n v="0"/>
    <n v="168.35"/>
    <n v="64.849999999999994"/>
    <n v="5.0307542033523758"/>
    <n v="20.56"/>
    <n v="16.53"/>
    <n v="25.24"/>
    <n v="30.66"/>
    <n v="16.53"/>
    <n v="-1.6656751933372904E-2"/>
    <n v="-1.6656751933372904E-2"/>
    <n v="1.8070252491497304E-4"/>
    <n v="1.8070252491497304E-4"/>
    <n v="31.13698010849896"/>
    <s v=""/>
    <s v=""/>
    <s v=""/>
    <s v=""/>
    <s v=""/>
    <n v="-1.8452495595782645E-2"/>
    <m/>
  </r>
  <r>
    <x v="893"/>
    <n v="916"/>
    <n v="0.02"/>
    <n v="0.02"/>
    <n v="168.68"/>
    <n v="64.989999999999995"/>
    <n v="4.8627810610078592"/>
    <n v="20.2"/>
    <n v="16.170000000000002"/>
    <n v="25.78"/>
    <n v="31.19"/>
    <n v="16.170000000000002"/>
    <n v="-2.1778584392014522E-2"/>
    <n v="-2.1779377963768609E-2"/>
    <n v="3.4466627813138677E-4"/>
    <n v="3.4466627813138677E-4"/>
    <n v="30.45886075949354"/>
    <s v=""/>
    <s v=""/>
    <s v=""/>
    <s v=""/>
    <s v=""/>
    <n v="-3.3389256472236881E-2"/>
    <m/>
  </r>
  <r>
    <x v="894"/>
    <n v="917"/>
    <n v="0.02"/>
    <n v="0.02"/>
    <n v="168.32"/>
    <n v="64.84"/>
    <n v="4.8285684978005303"/>
    <n v="20.05"/>
    <n v="15.83"/>
    <n v="25.9"/>
    <n v="31.42"/>
    <n v="15.83"/>
    <n v="-2.1026592455164028E-2"/>
    <n v="-2.1027386026918116E-2"/>
    <n v="3.1731002369727977E-4"/>
    <n v="3.1731002369727977E-4"/>
    <n v="29.81841470765508"/>
    <s v=""/>
    <s v=""/>
    <s v=""/>
    <s v=""/>
    <s v=""/>
    <n v="-7.0355960463985914E-3"/>
    <m/>
  </r>
  <r>
    <x v="895"/>
    <n v="918"/>
    <n v="0.01"/>
    <n v="0.01"/>
    <n v="167.7"/>
    <n v="64.38"/>
    <n v="4.7676849398682242"/>
    <n v="20.12"/>
    <n v="15.75"/>
    <n v="25.57"/>
    <n v="31.25"/>
    <n v="15.75"/>
    <n v="-5.0536955148452467E-3"/>
    <n v="-5.0540923204809296E-3"/>
    <n v="3.3852478828137624E-6"/>
    <n v="3.3852478828137624E-6"/>
    <n v="29.667721518987207"/>
    <s v=""/>
    <s v=""/>
    <s v=""/>
    <s v=""/>
    <s v=""/>
    <n v="-1.2609028526785753E-2"/>
    <m/>
  </r>
  <r>
    <x v="896"/>
    <n v="919"/>
    <n v="0.01"/>
    <n v="0.01"/>
    <n v="168.11"/>
    <n v="64.72"/>
    <n v="4.6092203317709224"/>
    <n v="19.899999999999999"/>
    <n v="15.96"/>
    <n v="26.21"/>
    <n v="31.69"/>
    <n v="15.96"/>
    <n v="1.3333333333333419E-2"/>
    <n v="1.3332936527697736E-2"/>
    <n v="2.7380733036636376E-4"/>
    <s v=""/>
    <n v="30.063291139240373"/>
    <s v=""/>
    <s v=""/>
    <s v=""/>
    <s v=""/>
    <s v=""/>
    <n v="-3.3237223116861801E-2"/>
    <m/>
  </r>
  <r>
    <x v="897"/>
    <n v="920"/>
    <n v="0.02"/>
    <n v="0.02"/>
    <n v="168.29"/>
    <n v="64.7"/>
    <n v="4.6959776840691605"/>
    <n v="19.77"/>
    <n v="15.56"/>
    <n v="26.32"/>
    <n v="31.79"/>
    <n v="15.56"/>
    <n v="-2.5062656641604009E-2"/>
    <n v="-2.5063450213358096E-2"/>
    <n v="4.7739025896275874E-4"/>
    <n v="4.7739025896275874E-4"/>
    <n v="29.309825195901016"/>
    <s v=""/>
    <s v=""/>
    <s v=""/>
    <s v=""/>
    <s v=""/>
    <n v="1.882256565177147E-2"/>
    <m/>
  </r>
  <r>
    <x v="898"/>
    <n v="921"/>
    <n v="0.03"/>
    <n v="0.03"/>
    <n v="167.77"/>
    <n v="64.47"/>
    <n v="4.3179899545320088"/>
    <n v="19.8"/>
    <n v="15.51"/>
    <n v="25.96"/>
    <n v="31.78"/>
    <n v="15.51"/>
    <n v="-3.2133676092545027E-3"/>
    <n v="-3.21455790761771E-3"/>
    <n v="1.3682647663867296E-13"/>
    <n v="1.3682647663867296E-13"/>
    <n v="29.215641952983596"/>
    <s v=""/>
    <s v=""/>
    <s v=""/>
    <s v=""/>
    <s v=""/>
    <n v="-8.0491807024435799E-2"/>
    <m/>
  </r>
  <r>
    <x v="899"/>
    <n v="922"/>
    <n v="0.03"/>
    <n v="0.03"/>
    <n v="167.77"/>
    <n v="64.599999999999994"/>
    <n v="4.3056871854695835"/>
    <n v="19.59"/>
    <n v="15.71"/>
    <n v="26.43"/>
    <n v="32.19"/>
    <n v="15.71"/>
    <n v="1.2894906511927928E-2"/>
    <n v="1.2893716213564721E-2"/>
    <n v="2.5946457837846621E-4"/>
    <s v=""/>
    <n v="29.592374924653278"/>
    <s v=""/>
    <s v=""/>
    <s v=""/>
    <s v=""/>
    <s v=""/>
    <n v="-2.8491889031637962E-3"/>
    <m/>
  </r>
  <r>
    <x v="900"/>
    <n v="923"/>
    <n v="0.04"/>
    <n v="0.04"/>
    <n v="167.89"/>
    <n v="64.72"/>
    <n v="4.7150002674845535"/>
    <n v="19.23"/>
    <n v="15.4"/>
    <n v="26.99"/>
    <n v="32.6"/>
    <n v="15.4"/>
    <n v="-1.9732654360280155E-2"/>
    <n v="-1.9734241345750969E-2"/>
    <n v="2.7291216231560837E-4"/>
    <n v="2.7291216231560837E-4"/>
    <n v="29.008438818565274"/>
    <n v="1"/>
    <n v="-0.25997116770783257"/>
    <n v="-0.26000449493161615"/>
    <n v="3.9194304532649167E-2"/>
    <n v="3.9194304532649167E-2"/>
    <n v="9.506335792258204E-2"/>
    <m/>
  </r>
  <r>
    <x v="901"/>
    <n v="924"/>
    <n v="0.04"/>
    <n v="0.04"/>
    <n v="169.83"/>
    <n v="65.459999999999994"/>
    <n v="4.5915278956811063"/>
    <n v="18.82"/>
    <n v="15.06"/>
    <n v="27.88"/>
    <n v="33.409999999999997"/>
    <n v="15.06"/>
    <n v="-2.207792207792203E-2"/>
    <n v="-2.2079509063392844E-2"/>
    <n v="3.5590033856127177E-4"/>
    <n v="3.5590033856127177E-4"/>
    <n v="28.367992766726822"/>
    <s v=""/>
    <s v=""/>
    <s v=""/>
    <s v=""/>
    <s v=""/>
    <n v="-2.6187139936117116E-2"/>
    <m/>
  </r>
  <r>
    <x v="902"/>
    <n v="925"/>
    <n v="0.03"/>
    <n v="0.03"/>
    <n v="170.12"/>
    <n v="65.56"/>
    <n v="4.4841982350832135"/>
    <n v="18.73"/>
    <n v="14.6"/>
    <n v="28.55"/>
    <n v="33.619999999999997"/>
    <n v="14.6"/>
    <n v="-3.0544488711819473E-2"/>
    <n v="-3.054567901018268E-2"/>
    <n v="7.4701040045776937E-4"/>
    <n v="7.4701040045776937E-4"/>
    <n v="27.501506931886556"/>
    <s v=""/>
    <s v=""/>
    <s v=""/>
    <s v=""/>
    <s v=""/>
    <n v="-2.3375587176296803E-2"/>
    <m/>
  </r>
  <r>
    <x v="903"/>
    <n v="926"/>
    <n v="0.04"/>
    <n v="0.04"/>
    <n v="169.87"/>
    <n v="65.510000000000005"/>
    <n v="4.3867139921125311"/>
    <n v="18.47"/>
    <n v="14.25"/>
    <n v="28.9"/>
    <n v="34.01"/>
    <n v="14.25"/>
    <n v="-2.3972602739726012E-2"/>
    <n v="-2.3974189725196826E-2"/>
    <n v="4.309776713400772E-4"/>
    <n v="4.309776713400772E-4"/>
    <n v="26.84222423146462"/>
    <s v=""/>
    <s v=""/>
    <s v=""/>
    <s v=""/>
    <s v=""/>
    <n v="-2.1739503442999276E-2"/>
    <m/>
  </r>
  <r>
    <x v="904"/>
    <n v="927"/>
    <n v="0.04"/>
    <n v="0.04"/>
    <n v="168.91"/>
    <n v="65.099999999999994"/>
    <n v="4.4147411832247698"/>
    <n v="18.79"/>
    <n v="14.05"/>
    <n v="28.03"/>
    <n v="33.409999999999997"/>
    <n v="14.05"/>
    <n v="-1.4035087719298178E-2"/>
    <n v="-1.4036674704768992E-2"/>
    <n v="1.1712621832366931E-4"/>
    <n v="1.1712621832366931E-4"/>
    <n v="26.465491259794941"/>
    <s v=""/>
    <s v=""/>
    <s v=""/>
    <s v=""/>
    <s v=""/>
    <n v="6.3891083764823888E-3"/>
    <m/>
  </r>
  <r>
    <x v="905"/>
    <n v="928"/>
    <n v="0.04"/>
    <n v="0.04"/>
    <n v="168.36"/>
    <n v="64.77"/>
    <n v="4.3616903515291092"/>
    <n v="18.850000000000001"/>
    <n v="14.48"/>
    <n v="27.73"/>
    <n v="33.340000000000003"/>
    <n v="14.48"/>
    <n v="3.0604982206405618E-2"/>
    <n v="3.0603395220934804E-2"/>
    <n v="1.1436289353774145E-3"/>
    <s v=""/>
    <n v="27.275467148884747"/>
    <s v=""/>
    <s v=""/>
    <s v=""/>
    <s v=""/>
    <s v=""/>
    <n v="-1.2016747866725404E-2"/>
    <m/>
  </r>
  <r>
    <x v="906"/>
    <n v="929"/>
    <n v="0.05"/>
    <n v="0.05"/>
    <n v="168.98"/>
    <n v="65.150000000000006"/>
    <n v="4.6224580870477157"/>
    <n v="18.7"/>
    <n v="14.64"/>
    <n v="28.19"/>
    <n v="33.619999999999997"/>
    <n v="14.64"/>
    <n v="1.1049723756906049E-2"/>
    <n v="1.1047740123820926E-2"/>
    <n v="2.0340259400832895E-4"/>
    <s v=""/>
    <n v="27.576853526220489"/>
    <s v=""/>
    <s v=""/>
    <s v=""/>
    <s v=""/>
    <s v=""/>
    <n v="5.9785934924790667E-2"/>
    <m/>
  </r>
  <r>
    <x v="907"/>
    <n v="930"/>
    <n v="0.05"/>
    <n v="0.05"/>
    <n v="168.49"/>
    <n v="65.069999999999993"/>
    <n v="4.331142462861302"/>
    <n v="18.82"/>
    <n v="14.41"/>
    <n v="27.8"/>
    <n v="33.31"/>
    <n v="14.41"/>
    <n v="-1.5710382513661192E-2"/>
    <n v="-1.5712366146746315E-2"/>
    <n v="1.5620445681315893E-4"/>
    <n v="1.5620445681315893E-4"/>
    <n v="27.143610608800358"/>
    <s v=""/>
    <s v=""/>
    <s v=""/>
    <s v=""/>
    <s v=""/>
    <n v="-6.3021798943443064E-2"/>
    <m/>
  </r>
  <r>
    <x v="908"/>
    <n v="931"/>
    <n v="0.05"/>
    <n v="0.05"/>
    <n v="168.29"/>
    <n v="65.02"/>
    <n v="4.2600141208719728"/>
    <n v="18.79"/>
    <n v="14.6"/>
    <n v="27.92"/>
    <n v="33.36"/>
    <n v="14.6"/>
    <n v="1.3185287994448291E-2"/>
    <n v="1.3183304361363168E-2"/>
    <n v="2.6887775597010021E-4"/>
    <s v=""/>
    <n v="27.501506931886553"/>
    <s v=""/>
    <s v=""/>
    <s v=""/>
    <s v=""/>
    <s v=""/>
    <n v="-1.6422535762617093E-2"/>
    <m/>
  </r>
  <r>
    <x v="909"/>
    <n v="932"/>
    <n v="0.05"/>
    <n v="0.05"/>
    <n v="168.79"/>
    <n v="65.099999999999994"/>
    <n v="4.3156621226532659"/>
    <n v="19.02"/>
    <n v="14.52"/>
    <n v="28.18"/>
    <n v="32.93"/>
    <n v="14.52"/>
    <n v="-5.479452054794498E-3"/>
    <n v="-5.4814356878796211E-3"/>
    <n v="5.1404120465132078E-6"/>
    <n v="5.1404120465132078E-6"/>
    <n v="27.350813743218684"/>
    <s v=""/>
    <s v=""/>
    <s v=""/>
    <s v=""/>
    <s v=""/>
    <n v="1.306286791601125E-2"/>
    <m/>
  </r>
  <r>
    <x v="910"/>
    <n v="933"/>
    <n v="0.05"/>
    <n v="0.05"/>
    <n v="167.92"/>
    <n v="64.760000000000005"/>
    <n v="4.337773585868927"/>
    <n v="19.21"/>
    <n v="14.39"/>
    <n v="27.94"/>
    <n v="32.72"/>
    <n v="14.39"/>
    <n v="-8.9531680440770867E-3"/>
    <n v="-8.9551516771622097E-3"/>
    <n v="3.2958663862272221E-5"/>
    <n v="3.2958663862272221E-5"/>
    <n v="27.105937311633394"/>
    <s v=""/>
    <s v=""/>
    <s v=""/>
    <s v=""/>
    <s v=""/>
    <n v="5.1235390045008544E-3"/>
    <m/>
  </r>
  <r>
    <x v="911"/>
    <n v="934"/>
    <n v="0.05"/>
    <n v="0.05"/>
    <n v="165.57"/>
    <n v="63.77"/>
    <n v="4.4122139178335056"/>
    <n v="19.79"/>
    <n v="14.49"/>
    <n v="26.49"/>
    <n v="31.76"/>
    <n v="14.49"/>
    <n v="6.9492703266156308E-3"/>
    <n v="6.9472866935305078E-3"/>
    <n v="1.032555680892563E-4"/>
    <s v=""/>
    <n v="27.294303797468231"/>
    <s v=""/>
    <s v=""/>
    <s v=""/>
    <s v=""/>
    <s v=""/>
    <n v="1.7160953768329646E-2"/>
    <m/>
  </r>
  <r>
    <x v="912"/>
    <n v="935"/>
    <n v="0.04"/>
    <n v="0.04"/>
    <n v="165.03"/>
    <n v="63.58"/>
    <n v="4.4813997510598531"/>
    <n v="19.440000000000001"/>
    <n v="15.26"/>
    <n v="26.99"/>
    <n v="32.22"/>
    <n v="15.26"/>
    <n v="5.3140096618357502E-2"/>
    <n v="5.3138509632886688E-2"/>
    <n v="3.1756265312910194E-3"/>
    <s v=""/>
    <n v="28.744725738396497"/>
    <s v=""/>
    <s v=""/>
    <s v=""/>
    <s v=""/>
    <s v=""/>
    <n v="1.5680525585286965E-2"/>
    <m/>
  </r>
  <r>
    <x v="913"/>
    <n v="936"/>
    <n v="0.04"/>
    <n v="0.04"/>
    <n v="163.97"/>
    <n v="63.06"/>
    <n v="4.5928343590802578"/>
    <n v="19.73"/>
    <n v="14.97"/>
    <n v="26.25"/>
    <n v="31.71"/>
    <n v="14.97"/>
    <n v="-1.9003931847968447E-2"/>
    <n v="-1.9005518833439261E-2"/>
    <n v="2.4936612927046315E-4"/>
    <n v="2.4936612927046315E-4"/>
    <n v="28.198462929475465"/>
    <s v=""/>
    <s v=""/>
    <s v=""/>
    <s v=""/>
    <s v=""/>
    <n v="2.4866027181362275E-2"/>
    <m/>
  </r>
  <r>
    <x v="914"/>
    <n v="937"/>
    <n v="0.05"/>
    <n v="0.05"/>
    <n v="164.78"/>
    <n v="63.57"/>
    <n v="4.6695319296120541"/>
    <n v="19.440000000000001"/>
    <n v="15.39"/>
    <n v="26.56"/>
    <n v="32.270000000000003"/>
    <n v="15.39"/>
    <n v="2.8056112224448926E-2"/>
    <n v="2.8054128591363803E-2"/>
    <n v="9.7770762289469695E-4"/>
    <s v=""/>
    <n v="28.98960216998179"/>
    <s v=""/>
    <s v=""/>
    <s v=""/>
    <s v=""/>
    <s v=""/>
    <n v="1.669939835303693E-2"/>
    <m/>
  </r>
  <r>
    <x v="915"/>
    <n v="938"/>
    <n v="0.03"/>
    <n v="0.03"/>
    <n v="163.76"/>
    <n v="63.13"/>
    <n v="4.7016951627486181"/>
    <n v="19.32"/>
    <n v="15.21"/>
    <n v="26.06"/>
    <n v="32.409999999999997"/>
    <n v="15.21"/>
    <n v="-1.1695906432748537E-2"/>
    <n v="-1.1697096731111745E-2"/>
    <n v="7.1959740421832604E-5"/>
    <n v="7.1959740421832604E-5"/>
    <n v="28.65054249547908"/>
    <s v=""/>
    <s v=""/>
    <s v=""/>
    <s v=""/>
    <s v=""/>
    <n v="6.8878923244105406E-3"/>
    <m/>
  </r>
  <r>
    <x v="916"/>
    <n v="939"/>
    <n v="0.02"/>
    <n v="0.02"/>
    <n v="165.25"/>
    <n v="63.79"/>
    <n v="4.6716724589559391"/>
    <n v="18.95"/>
    <n v="15.49"/>
    <n v="26.66"/>
    <n v="33.04"/>
    <n v="15.49"/>
    <n v="1.8408941485864583E-2"/>
    <n v="1.8408147914110495E-2"/>
    <n v="4.6752541068478072E-4"/>
    <s v=""/>
    <n v="29.177968655816631"/>
    <s v=""/>
    <s v=""/>
    <s v=""/>
    <s v=""/>
    <s v=""/>
    <n v="-6.3855062383770655E-3"/>
    <m/>
  </r>
  <r>
    <x v="917"/>
    <n v="940"/>
    <n v="0.02"/>
    <n v="0.02"/>
    <n v="165.81"/>
    <n v="64.010000000000005"/>
    <n v="4.8465865209232346"/>
    <n v="18.899999999999999"/>
    <n v="15.12"/>
    <n v="27.18"/>
    <n v="33.15"/>
    <n v="15.12"/>
    <n v="-2.3886378308586198E-2"/>
    <n v="-2.3887171880340285E-2"/>
    <n v="4.2737226222792728E-4"/>
    <n v="4.2737226222792728E-4"/>
    <n v="28.481012658227726"/>
    <s v=""/>
    <s v=""/>
    <s v=""/>
    <s v=""/>
    <s v=""/>
    <n v="3.7441422425061703E-2"/>
    <m/>
  </r>
  <r>
    <x v="918"/>
    <n v="941"/>
    <n v="0.01"/>
    <n v="0.01"/>
    <n v="165.19"/>
    <n v="63.8"/>
    <n v="4.5672795975414759"/>
    <n v="19.329999999999998"/>
    <n v="14.8"/>
    <n v="26.28"/>
    <n v="32.299999999999997"/>
    <n v="14.8"/>
    <n v="-2.1164021164021052E-2"/>
    <n v="-2.1164417969656735E-2"/>
    <n v="3.2221075571272826E-4"/>
    <n v="3.2221075571272826E-4"/>
    <n v="27.878239903556242"/>
    <s v=""/>
    <s v=""/>
    <s v=""/>
    <s v=""/>
    <s v=""/>
    <n v="-5.7629616674738225E-2"/>
    <m/>
  </r>
  <r>
    <x v="919"/>
    <n v="942"/>
    <n v="0.03"/>
    <n v="0.03"/>
    <n v="162.54"/>
    <n v="62.61"/>
    <n v="4.5113854020786013"/>
    <n v="20.149999999999999"/>
    <n v="15.29"/>
    <n v="24.2"/>
    <n v="31.04"/>
    <n v="15.29"/>
    <n v="3.3108108108107936E-2"/>
    <n v="3.3106917809744729E-2"/>
    <n v="1.3192227277502196E-3"/>
    <s v=""/>
    <n v="28.801235684146949"/>
    <s v=""/>
    <s v=""/>
    <s v=""/>
    <s v=""/>
    <s v=""/>
    <n v="-1.2237962285681376E-2"/>
    <m/>
  </r>
  <r>
    <x v="920"/>
    <n v="943"/>
    <n v="0.03"/>
    <n v="0.03"/>
    <n v="163.11000000000001"/>
    <n v="62.78"/>
    <n v="4.7916389816958782"/>
    <n v="19.97"/>
    <n v="16.53"/>
    <n v="24.21"/>
    <n v="31.26"/>
    <n v="16.53"/>
    <n v="8.1098757357750406E-2"/>
    <n v="8.1097567059387199E-2"/>
    <n v="7.1084720423722665E-3"/>
    <s v=""/>
    <n v="31.136980108498964"/>
    <s v=""/>
    <s v=""/>
    <s v=""/>
    <s v=""/>
    <s v=""/>
    <n v="6.2121400554284521E-2"/>
    <m/>
  </r>
  <r>
    <x v="921"/>
    <n v="944"/>
    <n v="0.02"/>
    <n v="0.02"/>
    <n v="163.37"/>
    <n v="62.96"/>
    <n v="5.1283230341758159"/>
    <n v="20.329999999999998"/>
    <n v="16.48"/>
    <n v="23.72"/>
    <n v="30.71"/>
    <n v="16.48"/>
    <n v="-3.0248033877798841E-3"/>
    <n v="-3.0255969595339716E-3"/>
    <n v="3.5566583179410525E-8"/>
    <n v="3.5566583179410525E-8"/>
    <n v="31.04279686558154"/>
    <s v=""/>
    <s v=""/>
    <s v=""/>
    <s v=""/>
    <s v=""/>
    <n v="7.0264903880712742E-2"/>
    <m/>
  </r>
  <r>
    <x v="922"/>
    <n v="945"/>
    <n v="0.02"/>
    <n v="0.02"/>
    <n v="162.86000000000001"/>
    <n v="62.63"/>
    <n v="5.2837575714648466"/>
    <n v="20.46"/>
    <n v="16.86"/>
    <n v="23.41"/>
    <n v="30.58"/>
    <n v="16.86"/>
    <n v="2.3058252427184511E-2"/>
    <n v="2.3057458855430424E-2"/>
    <n v="6.9019942886356441E-4"/>
    <s v=""/>
    <n v="31.758589511753932"/>
    <n v="1"/>
    <n v="9.4805194805194892E-2"/>
    <n v="9.4788529666110843E-2"/>
    <n v="2.4591731321871837E-2"/>
    <s v=""/>
    <n v="3.0309037916136324E-2"/>
    <m/>
  </r>
  <r>
    <x v="923"/>
    <n v="946"/>
    <n v="0.01"/>
    <n v="0.01"/>
    <n v="163.59"/>
    <n v="62.99"/>
    <n v="5.3059615945496121"/>
    <n v="20.079999999999998"/>
    <n v="17.04"/>
    <n v="24.34"/>
    <n v="31.09"/>
    <n v="17.04"/>
    <n v="1.067615658362997E-2"/>
    <n v="1.0675759777994287E-2"/>
    <n v="1.929306494695051E-4"/>
    <s v=""/>
    <n v="32.097649186256646"/>
    <s v=""/>
    <s v=""/>
    <s v=""/>
    <s v=""/>
    <s v=""/>
    <n v="4.2023167763559762E-3"/>
    <m/>
  </r>
  <r>
    <x v="924"/>
    <n v="947"/>
    <n v="0.01"/>
    <n v="0.01"/>
    <n v="164.95"/>
    <n v="63.58"/>
    <n v="5.5085017779082026"/>
    <n v="19.97"/>
    <n v="16.41"/>
    <n v="24.4"/>
    <n v="31.3"/>
    <n v="16.41"/>
    <n v="-3.6971830985915388E-2"/>
    <n v="-3.6972227791551071E-2"/>
    <n v="1.1396052500962143E-3"/>
    <n v="1.1396052500962143E-3"/>
    <n v="30.910940325497162"/>
    <s v=""/>
    <s v=""/>
    <s v=""/>
    <s v=""/>
    <s v=""/>
    <n v="3.8172191741199887E-2"/>
    <m/>
  </r>
  <r>
    <x v="925"/>
    <n v="948"/>
    <n v="0.01"/>
    <n v="0.01"/>
    <n v="165.15"/>
    <n v="63.75"/>
    <n v="5.3189978620114644"/>
    <n v="19.829999999999998"/>
    <n v="16.34"/>
    <n v="24.92"/>
    <n v="31.43"/>
    <n v="16.34"/>
    <n v="-4.2656916514320908E-3"/>
    <n v="-4.2660884570677737E-3"/>
    <n v="1.1064945568802454E-6"/>
    <n v="1.1064945568802454E-6"/>
    <n v="30.779083785412773"/>
    <s v=""/>
    <s v=""/>
    <s v=""/>
    <s v=""/>
    <s v=""/>
    <n v="-3.4402079465008478E-2"/>
    <m/>
  </r>
  <r>
    <x v="926"/>
    <n v="949"/>
    <n v="0.01"/>
    <n v="0.01"/>
    <n v="165.23"/>
    <n v="63.81"/>
    <n v="5.2910611005195776"/>
    <n v="19.91"/>
    <n v="16.010000000000002"/>
    <n v="24.71"/>
    <n v="31.33"/>
    <n v="16.010000000000002"/>
    <n v="-2.0195838433292423E-2"/>
    <n v="-2.0196235238928106E-2"/>
    <n v="2.8838992818788046E-4"/>
    <n v="2.8838992818788046E-4"/>
    <n v="30.157474382157805"/>
    <s v=""/>
    <s v=""/>
    <s v=""/>
    <s v=""/>
    <s v=""/>
    <n v="-5.2522603348673048E-3"/>
    <m/>
  </r>
  <r>
    <x v="927"/>
    <n v="950"/>
    <n v="0.01"/>
    <n v="0.01"/>
    <n v="166.82"/>
    <n v="64.56"/>
    <n v="5.6137464475635683"/>
    <n v="19.399999999999999"/>
    <n v="16.12"/>
    <n v="25.64"/>
    <n v="32.11"/>
    <n v="16.12"/>
    <n v="6.8707058088695039E-3"/>
    <n v="6.870309003233821E-3"/>
    <n v="1.0169707994915161E-4"/>
    <s v=""/>
    <n v="30.36467751657613"/>
    <s v=""/>
    <s v=""/>
    <s v=""/>
    <s v=""/>
    <s v=""/>
    <n v="6.0986887301736833E-2"/>
    <m/>
  </r>
  <r>
    <x v="928"/>
    <n v="951"/>
    <n v="0.01"/>
    <n v="0.01"/>
    <n v="168.05"/>
    <n v="65.12"/>
    <n v="5.4819494025283992"/>
    <n v="19.09"/>
    <n v="15.52"/>
    <n v="26.56"/>
    <n v="32.68"/>
    <n v="15.52"/>
    <n v="-3.7220843672456705E-2"/>
    <n v="-3.7221240478092388E-2"/>
    <n v="1.1564796177725189E-3"/>
    <n v="1.1564796177725189E-3"/>
    <n v="29.234478601567091"/>
    <s v=""/>
    <s v=""/>
    <s v=""/>
    <s v=""/>
    <s v=""/>
    <n v="-2.3477555722590724E-2"/>
    <m/>
  </r>
  <r>
    <x v="929"/>
    <n v="952"/>
    <n v="0.01"/>
    <n v="0.01"/>
    <n v="168.58"/>
    <n v="65.31"/>
    <n v="5.3772314877863758"/>
    <n v="18.73"/>
    <n v="14.95"/>
    <n v="27.41"/>
    <n v="33.22"/>
    <n v="14.95"/>
    <n v="-3.6726804123711321E-2"/>
    <n v="-3.6727200929347004E-2"/>
    <n v="1.1231220351342723E-3"/>
    <n v="1.1231220351342723E-3"/>
    <n v="28.160789632308507"/>
    <s v=""/>
    <s v=""/>
    <s v=""/>
    <s v=""/>
    <s v=""/>
    <n v="-1.9102313256252407E-2"/>
    <m/>
  </r>
  <r>
    <x v="930"/>
    <n v="953"/>
    <n v="0.01"/>
    <n v="0.01"/>
    <n v="168.13"/>
    <n v="65.03"/>
    <n v="5.5433635218662864"/>
    <n v="18.940000000000001"/>
    <n v="14.47"/>
    <n v="26.94"/>
    <n v="32.799999999999997"/>
    <n v="14.47"/>
    <n v="-3.2107023411371172E-2"/>
    <n v="-3.2107420217006855E-2"/>
    <n v="8.3481886754213197E-4"/>
    <n v="8.3481886754213197E-4"/>
    <n v="27.256630500301281"/>
    <s v=""/>
    <s v=""/>
    <s v=""/>
    <s v=""/>
    <s v=""/>
    <n v="3.0895458835509794E-2"/>
    <m/>
  </r>
  <r>
    <x v="931"/>
    <n v="954"/>
    <n v="0.01"/>
    <n v="0.01"/>
    <n v="168.51"/>
    <n v="65.239999999999995"/>
    <n v="5.538007522832098"/>
    <n v="18.78"/>
    <n v="14.7"/>
    <n v="27.38"/>
    <n v="33.1"/>
    <n v="14.7"/>
    <n v="1.5894955079474693E-2"/>
    <n v="1.589455827383901E-2"/>
    <n v="3.6514418442497982E-4"/>
    <s v=""/>
    <n v="27.689873417721408"/>
    <s v=""/>
    <s v=""/>
    <s v=""/>
    <s v=""/>
    <s v=""/>
    <n v="-9.6620021635983322E-4"/>
    <m/>
  </r>
  <r>
    <x v="932"/>
    <n v="955"/>
    <n v="0"/>
    <n v="0"/>
    <n v="169.48"/>
    <n v="65.7"/>
    <n v="5.6582480093741143"/>
    <n v="18.510000000000002"/>
    <n v="14.48"/>
    <n v="27.66"/>
    <n v="33.520000000000003"/>
    <n v="14.48"/>
    <n v="-1.4965986394557707E-2"/>
    <n v="-1.4965986394557707E-2"/>
    <n v="1.3810476534211071E-4"/>
    <n v="1.3810476534211071E-4"/>
    <n v="27.275467148884765"/>
    <s v=""/>
    <s v=""/>
    <s v=""/>
    <s v=""/>
    <s v=""/>
    <n v="2.1711867679176731E-2"/>
    <m/>
  </r>
  <r>
    <x v="933"/>
    <n v="956"/>
    <n v="0"/>
    <n v="0"/>
    <n v="170.24"/>
    <n v="66.010000000000005"/>
    <n v="5.5715348525924933"/>
    <n v="18.350000000000001"/>
    <n v="14.33"/>
    <n v="27.95"/>
    <n v="33.86"/>
    <n v="14.33"/>
    <n v="-1.035911602209949E-2"/>
    <n v="-1.035911602209949E-2"/>
    <n v="5.104999634114007E-5"/>
    <n v="5.104999634114007E-5"/>
    <n v="26.992917420132503"/>
    <s v=""/>
    <s v=""/>
    <s v=""/>
    <s v=""/>
    <s v=""/>
    <n v="-1.5325089433683721E-2"/>
    <m/>
  </r>
  <r>
    <x v="934"/>
    <n v="957"/>
    <n v="0"/>
    <n v="0"/>
    <n v="172.21"/>
    <n v="66.81"/>
    <n v="5.3589230357990862"/>
    <n v="18.07"/>
    <n v="14.18"/>
    <n v="28.95"/>
    <n v="34.39"/>
    <n v="14.18"/>
    <n v="-1.0467550593161179E-2"/>
    <n v="-1.0467550593161179E-2"/>
    <n v="5.2611268806512139E-5"/>
    <n v="5.2611268806512139E-5"/>
    <n v="26.710367691380245"/>
    <s v=""/>
    <s v=""/>
    <s v=""/>
    <s v=""/>
    <s v=""/>
    <n v="-3.8160367370667386E-2"/>
    <m/>
  </r>
  <r>
    <x v="935"/>
    <n v="958"/>
    <n v="0"/>
    <n v="0"/>
    <n v="171.92"/>
    <n v="66.650000000000006"/>
    <n v="5.5377953567940539"/>
    <n v="18.22"/>
    <n v="13.65"/>
    <n v="29.1"/>
    <n v="34.11"/>
    <n v="13.65"/>
    <n v="-3.7376586741889928E-2"/>
    <n v="-3.7376586741889928E-2"/>
    <n v="1.1670694873225009E-3"/>
    <n v="1.1670694873225009E-3"/>
    <n v="25.712025316455598"/>
    <s v=""/>
    <s v=""/>
    <s v=""/>
    <s v=""/>
    <s v=""/>
    <n v="3.3378408273462994E-2"/>
    <m/>
  </r>
  <r>
    <x v="936"/>
    <n v="959"/>
    <n v="0"/>
    <n v="0"/>
    <n v="170.72"/>
    <n v="66.09"/>
    <n v="5.2918759433641807"/>
    <n v="18.55"/>
    <n v="13.58"/>
    <n v="28.55"/>
    <n v="33.39"/>
    <n v="13.58"/>
    <n v="-5.12820512820511E-3"/>
    <n v="-5.12820512820511E-3"/>
    <n v="3.663461540316263E-6"/>
    <n v="3.663461540316263E-6"/>
    <n v="25.58016877637121"/>
    <s v=""/>
    <s v=""/>
    <s v=""/>
    <s v=""/>
    <s v=""/>
    <n v="-4.4407457767135811E-2"/>
    <m/>
  </r>
  <r>
    <x v="937"/>
    <n v="960"/>
    <n v="0"/>
    <n v="0"/>
    <n v="169.93"/>
    <n v="65.75"/>
    <n v="4.8461751757680007"/>
    <n v="18.66"/>
    <n v="13.84"/>
    <n v="28.21"/>
    <n v="33.26"/>
    <n v="13.84"/>
    <n v="1.9145802650957222E-2"/>
    <n v="1.9145802650957222E-2"/>
    <n v="4.9996918222335041E-4"/>
    <s v=""/>
    <n v="26.069921639541789"/>
    <s v=""/>
    <s v=""/>
    <s v=""/>
    <s v=""/>
    <s v=""/>
    <n v="-8.4223585807046766E-2"/>
    <m/>
  </r>
  <r>
    <x v="938"/>
    <n v="961"/>
    <n v="0.01"/>
    <n v="0.01"/>
    <n v="169.53"/>
    <n v="65.75"/>
    <n v="4.9782591237886766"/>
    <n v="18.62"/>
    <n v="14.02"/>
    <n v="28.33"/>
    <n v="33.340000000000003"/>
    <n v="14.02"/>
    <n v="1.3005780346820872E-2"/>
    <n v="1.3005383541185189E-2"/>
    <n v="2.6307450120627502E-4"/>
    <s v=""/>
    <n v="26.408981314044503"/>
    <s v=""/>
    <s v=""/>
    <s v=""/>
    <s v=""/>
    <s v=""/>
    <n v="2.7255297885459343E-2"/>
    <m/>
  </r>
  <r>
    <x v="939"/>
    <n v="962"/>
    <n v="0.01"/>
    <n v="0.01"/>
    <n v="169.04"/>
    <n v="65.58"/>
    <n v="4.904276898054766"/>
    <n v="18.579999999999998"/>
    <n v="13.94"/>
    <n v="28.41"/>
    <n v="33.4"/>
    <n v="13.94"/>
    <n v="-5.7061340941512162E-3"/>
    <n v="-5.7065308997868991E-3"/>
    <n v="6.2117730952904322E-6"/>
    <n v="6.2117730952904322E-6"/>
    <n v="26.25828812537663"/>
    <s v=""/>
    <s v=""/>
    <s v=""/>
    <s v=""/>
    <s v=""/>
    <n v="-1.4861063655844204E-2"/>
    <m/>
  </r>
  <r>
    <x v="940"/>
    <n v="963"/>
    <n v="0"/>
    <n v="0"/>
    <m/>
    <n v="65.8"/>
    <n v="4.8233870295778507"/>
    <n v="18.37"/>
    <n v="13.89"/>
    <n v="28.95"/>
    <n v="33.78"/>
    <n v="13.89"/>
    <n v="-3.5868005738880493E-3"/>
    <n v="-3.5868005738880493E-3"/>
    <n v="1.3884012501262825E-7"/>
    <n v="1.3884012501262825E-7"/>
    <n v="26.164104882459213"/>
    <s v=""/>
    <s v=""/>
    <s v=""/>
    <s v=""/>
    <s v=""/>
    <n v="-1.6493740088166585E-2"/>
    <m/>
  </r>
  <r>
    <x v="941"/>
    <n v="964"/>
    <m/>
    <n v="0"/>
    <m/>
    <m/>
    <n v="4.4323123577942818"/>
    <m/>
    <n v="13.62"/>
    <m/>
    <m/>
    <n v="13.62"/>
    <n v="-1.9438444924406162E-2"/>
    <n v="-1.9438444924406162E-2"/>
    <n v="2.632265125224253E-4"/>
    <n v="2.632265125224253E-4"/>
    <n v="25.655515370705142"/>
    <s v=""/>
    <s v=""/>
    <s v=""/>
    <s v=""/>
    <s v=""/>
    <n v="-8.1078849651796667E-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3:C105" firstHeaderRow="0" firstDataRow="1" firstDataCol="1"/>
  <pivotFields count="3">
    <pivotField axis="axisRow" showAll="0" sortType="ascending">
      <items count="1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t="default"/>
      </items>
    </pivotField>
    <pivotField dataField="1" showAll="0"/>
    <pivotField dataField="1" showAll="0" defaultSubtotal="0"/>
  </pivotFields>
  <rowFields count="1">
    <field x="0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Fields count="1">
    <field x="-2"/>
  </colFields>
  <colItems count="2">
    <i>
      <x/>
    </i>
    <i i="1">
      <x v="1"/>
    </i>
  </colItems>
  <dataFields count="2">
    <dataField name="VXX Distribution" fld="1" baseField="0" baseItem="6"/>
    <dataField name="Normal Distribution" fld="2" baseField="0" baseItem="0"/>
  </dataField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3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1">
  <location ref="A3:C946" firstHeaderRow="0" firstDataRow="1" firstDataCol="1"/>
  <pivotFields count="24">
    <pivotField axis="axisRow" numFmtId="164" showAll="0">
      <items count="94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t="default"/>
      </items>
    </pivotField>
    <pivotField numFmtId="1" showAll="0" defaultSubtotal="0"/>
    <pivotField showAll="0"/>
    <pivotField showAll="0" defaultSubtotal="0"/>
    <pivotField showAll="0" defaultSubtotal="0"/>
    <pivotField showAll="0"/>
    <pivotField dataField="1" showAll="0" defaultSubtotal="0"/>
    <pivotField showAll="0" defaultSubtotal="0"/>
    <pivotField showAll="0"/>
    <pivotField dataField="1" showAl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</pivotFields>
  <rowFields count="1">
    <field x="0"/>
  </rowFields>
  <rowItems count="9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XIV" fld="9" baseField="0" baseItem="0"/>
    <dataField name="Sum of RND-Rtn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29"/>
  <sheetViews>
    <sheetView tabSelected="1" workbookViewId="0">
      <selection activeCell="C12" sqref="C12"/>
    </sheetView>
  </sheetViews>
  <sheetFormatPr defaultRowHeight="15" x14ac:dyDescent="0.25"/>
  <cols>
    <col min="2" max="2" width="10.140625" style="1" bestFit="1" customWidth="1"/>
    <col min="3" max="3" width="10.140625" style="13" customWidth="1"/>
    <col min="4" max="4" width="10.140625" style="1" customWidth="1"/>
    <col min="5" max="5" width="13.140625" style="1" bestFit="1" customWidth="1"/>
    <col min="6" max="6" width="6.140625" customWidth="1"/>
    <col min="10" max="10" width="9.7109375" bestFit="1" customWidth="1"/>
    <col min="15" max="15" width="12.7109375" style="14" bestFit="1" customWidth="1"/>
    <col min="16" max="16" width="15" style="14" bestFit="1" customWidth="1"/>
    <col min="17" max="17" width="19" style="14" bestFit="1" customWidth="1"/>
    <col min="20" max="20" width="11.5703125" style="17" bestFit="1" customWidth="1"/>
    <col min="21" max="21" width="12.7109375" style="16" bestFit="1" customWidth="1"/>
    <col min="22" max="22" width="15.85546875" style="14" customWidth="1"/>
    <col min="23" max="23" width="19" style="14" bestFit="1" customWidth="1"/>
  </cols>
  <sheetData>
    <row r="1" spans="1:23" x14ac:dyDescent="0.25">
      <c r="A1" t="s">
        <v>128</v>
      </c>
    </row>
    <row r="2" spans="1:23" ht="31.5" customHeight="1" x14ac:dyDescent="0.25">
      <c r="B2" s="18" t="s">
        <v>129</v>
      </c>
      <c r="C2" s="19"/>
      <c r="D2" s="18"/>
      <c r="E2" s="18"/>
      <c r="F2" s="20"/>
      <c r="G2" s="20"/>
      <c r="H2" s="20"/>
      <c r="I2" s="20"/>
      <c r="J2" s="20"/>
      <c r="P2" s="21" t="s">
        <v>124</v>
      </c>
      <c r="Q2" s="21" t="s">
        <v>125</v>
      </c>
      <c r="V2" s="21" t="s">
        <v>126</v>
      </c>
      <c r="W2" s="21" t="s">
        <v>127</v>
      </c>
    </row>
    <row r="3" spans="1:23" x14ac:dyDescent="0.25">
      <c r="B3" s="18" t="s">
        <v>122</v>
      </c>
      <c r="C3" s="19"/>
      <c r="D3" s="18"/>
      <c r="E3" s="18"/>
      <c r="F3" s="20"/>
      <c r="G3" s="20"/>
      <c r="H3" s="20"/>
      <c r="I3" s="20"/>
      <c r="J3" s="20"/>
      <c r="P3" s="22">
        <f ca="1">O7/P7*SQRT(252)</f>
        <v>-1.2515944554209133</v>
      </c>
      <c r="Q3" s="22">
        <f ca="1">O7/Q7*SQRT(252)</f>
        <v>-1.5279098217999401</v>
      </c>
      <c r="V3" s="22">
        <f ca="1">U7/V7*SQRT(12)</f>
        <v>-1.0485103456506639</v>
      </c>
      <c r="W3" s="22">
        <f ca="1">U7/W7*SQRT(12)</f>
        <v>-1.5791204417753457</v>
      </c>
    </row>
    <row r="4" spans="1:23" x14ac:dyDescent="0.25">
      <c r="B4" s="18" t="s">
        <v>123</v>
      </c>
      <c r="C4" s="19"/>
      <c r="D4" s="18"/>
      <c r="E4" s="18"/>
      <c r="F4" s="20"/>
      <c r="G4" s="20"/>
      <c r="H4" s="20"/>
      <c r="I4" s="20"/>
      <c r="J4" s="20"/>
    </row>
    <row r="5" spans="1:23" x14ac:dyDescent="0.25">
      <c r="J5" t="s">
        <v>117</v>
      </c>
    </row>
    <row r="6" spans="1:23" x14ac:dyDescent="0.25">
      <c r="I6" t="s">
        <v>34</v>
      </c>
      <c r="J6" s="3">
        <v>40422</v>
      </c>
      <c r="O6" s="14" t="s">
        <v>39</v>
      </c>
      <c r="P6" s="14" t="s">
        <v>12</v>
      </c>
      <c r="Q6" s="14" t="s">
        <v>33</v>
      </c>
      <c r="T6" s="16" t="s">
        <v>39</v>
      </c>
      <c r="U6" s="16" t="s">
        <v>39</v>
      </c>
      <c r="V6" s="14" t="s">
        <v>12</v>
      </c>
      <c r="W6" s="14" t="s">
        <v>33</v>
      </c>
    </row>
    <row r="7" spans="1:23" x14ac:dyDescent="0.25">
      <c r="I7" t="s">
        <v>35</v>
      </c>
      <c r="J7" s="3">
        <v>41516</v>
      </c>
      <c r="O7" s="14">
        <f ca="1">AVERAGE(INDIRECT(O10))</f>
        <v>-3.2141880069869472E-3</v>
      </c>
      <c r="P7" s="14">
        <f ca="1">SQRT(SUM(INDIRECT(P10))/(COUNT(INDIRECT(P10))-1))</f>
        <v>4.0766921409701722E-2</v>
      </c>
      <c r="Q7" s="14">
        <f ca="1">SQRT(SUM(INDIRECT(Q10))/(COUNT(INDIRECT(Q10))))</f>
        <v>3.3394413775581895E-2</v>
      </c>
      <c r="T7" s="16">
        <f ca="1">AVERAGE(INDIRECT(T10))</f>
        <v>-6.1975299251629493E-2</v>
      </c>
      <c r="U7" s="16">
        <f ca="1">AVERAGE(INDIRECT(U10))</f>
        <v>-6.2028979948956807E-2</v>
      </c>
      <c r="V7" s="14">
        <f ca="1">SQRT(SUM(INDIRECT(V10))/(COUNT(INDIRECT(V10))-1))</f>
        <v>0.20493330420424791</v>
      </c>
      <c r="W7" s="14">
        <f ca="1">SQRT(SUM(INDIRECT(W10))/(COUNT(INDIRECT(W10))))</f>
        <v>0.13607238811053141</v>
      </c>
    </row>
    <row r="9" spans="1:23" x14ac:dyDescent="0.25">
      <c r="I9" t="s">
        <v>37</v>
      </c>
      <c r="J9">
        <f>VLOOKUP(J6,B$22:C$1029,2,0)</f>
        <v>191</v>
      </c>
      <c r="O9" s="14" t="str">
        <f>VLOOKUP(COLUMN(),Tables!$B$5:$C$81,2,0)</f>
        <v>O</v>
      </c>
      <c r="P9" s="14" t="str">
        <f>VLOOKUP(COLUMN(),Tables!$B$5:$C$81,2,0)</f>
        <v>P</v>
      </c>
      <c r="Q9" s="14" t="str">
        <f>VLOOKUP(COLUMN(),Tables!$B$5:$C$81,2,0)</f>
        <v>Q</v>
      </c>
      <c r="T9" s="16" t="str">
        <f>VLOOKUP(COLUMN(),Tables!$B$5:$C$81,2,0)</f>
        <v>T</v>
      </c>
      <c r="U9" s="16" t="str">
        <f>VLOOKUP(COLUMN(),Tables!$B$5:$C$81,2,0)</f>
        <v>U</v>
      </c>
      <c r="V9" s="14" t="str">
        <f>VLOOKUP(COLUMN(),Tables!$B$5:$C$81,2,0)</f>
        <v>V</v>
      </c>
      <c r="W9" s="14" t="str">
        <f>VLOOKUP(COLUMN(),Tables!$B$5:$C$81,2,0)</f>
        <v>W</v>
      </c>
    </row>
    <row r="10" spans="1:23" x14ac:dyDescent="0.25">
      <c r="I10" t="s">
        <v>36</v>
      </c>
      <c r="J10">
        <f>VLOOKUP(J7,B$22:C$1029,2,0)</f>
        <v>945</v>
      </c>
      <c r="O10" s="14" t="str">
        <f>O9&amp;$J$9&amp;":"&amp;O9&amp;$J$10</f>
        <v>O191:O945</v>
      </c>
      <c r="P10" s="14" t="str">
        <f>P9&amp;$J$9&amp;":"&amp;P9&amp;$J$10</f>
        <v>P191:P945</v>
      </c>
      <c r="Q10" s="14" t="str">
        <f>Q9&amp;$J$9&amp;":"&amp;Q9&amp;$J$10</f>
        <v>Q191:Q945</v>
      </c>
      <c r="T10" s="16" t="str">
        <f>T9&amp;$J$9&amp;":"&amp;T9&amp;$J$10</f>
        <v>T191:T945</v>
      </c>
      <c r="U10" s="16" t="str">
        <f>U9&amp;$J$9&amp;":"&amp;U9&amp;$J$10</f>
        <v>U191:U945</v>
      </c>
      <c r="V10" s="14" t="str">
        <f>V9&amp;$J$9&amp;":"&amp;V9&amp;$J$10</f>
        <v>V191:V945</v>
      </c>
      <c r="W10" s="14" t="str">
        <f>W9&amp;$J$9&amp;":"&amp;W9&amp;$J$10</f>
        <v>W191:W945</v>
      </c>
    </row>
    <row r="12" spans="1:23" x14ac:dyDescent="0.25">
      <c r="J12" t="s">
        <v>30</v>
      </c>
      <c r="O12" s="14" t="s">
        <v>120</v>
      </c>
      <c r="P12" s="14" t="s">
        <v>119</v>
      </c>
      <c r="T12" s="16">
        <f ca="1">SUM(INDIRECT(T10))</f>
        <v>-2.2311107730586617</v>
      </c>
      <c r="U12" s="16">
        <f ca="1">SUM(INDIRECT(U10))</f>
        <v>-2.233043278162445</v>
      </c>
      <c r="V12" s="14" t="s">
        <v>119</v>
      </c>
    </row>
    <row r="13" spans="1:23" x14ac:dyDescent="0.25">
      <c r="J13" s="12" t="s">
        <v>29</v>
      </c>
      <c r="O13" s="14">
        <f ca="1">KURT(INDIRECT(O10))</f>
        <v>2.8901900043893209</v>
      </c>
      <c r="P13" s="15">
        <f ca="1">P7*SQRT(252)</f>
        <v>0.64715481460671276</v>
      </c>
      <c r="V13" s="15">
        <f ca="1">V7*SQRT(12)</f>
        <v>0.70990979008945188</v>
      </c>
    </row>
    <row r="15" spans="1:23" x14ac:dyDescent="0.25">
      <c r="V15" s="14" t="s">
        <v>118</v>
      </c>
      <c r="W15" s="14" t="s">
        <v>118</v>
      </c>
    </row>
    <row r="16" spans="1:23" x14ac:dyDescent="0.25">
      <c r="V16" s="14">
        <f ca="1">COUNT(INDIRECT(V10))</f>
        <v>36</v>
      </c>
      <c r="W16" s="14">
        <f ca="1">COUNT(INDIRECT(W10))</f>
        <v>26</v>
      </c>
    </row>
    <row r="18" spans="2:25" x14ac:dyDescent="0.25">
      <c r="E18" s="1" t="s">
        <v>121</v>
      </c>
      <c r="H18" t="s">
        <v>13</v>
      </c>
    </row>
    <row r="19" spans="2:25" x14ac:dyDescent="0.25">
      <c r="E19" s="3"/>
    </row>
    <row r="22" spans="2:25" x14ac:dyDescent="0.25">
      <c r="B22" s="1" t="s">
        <v>20</v>
      </c>
      <c r="C22" s="13" t="s">
        <v>38</v>
      </c>
      <c r="D22" s="1" t="s">
        <v>7</v>
      </c>
      <c r="E22" s="2" t="s">
        <v>24</v>
      </c>
      <c r="F22" t="s">
        <v>23</v>
      </c>
      <c r="G22" t="s">
        <v>4</v>
      </c>
      <c r="H22" t="s">
        <v>26</v>
      </c>
      <c r="I22" t="s">
        <v>25</v>
      </c>
      <c r="J22" t="s">
        <v>0</v>
      </c>
      <c r="K22" t="s">
        <v>1</v>
      </c>
      <c r="L22" t="s">
        <v>28</v>
      </c>
      <c r="M22" t="s">
        <v>5</v>
      </c>
      <c r="N22" t="s">
        <v>2</v>
      </c>
      <c r="O22" s="14" t="s">
        <v>6</v>
      </c>
      <c r="P22" s="14" t="s">
        <v>8</v>
      </c>
      <c r="Q22" s="14" t="s">
        <v>31</v>
      </c>
      <c r="R22" t="s">
        <v>3</v>
      </c>
      <c r="S22" t="s">
        <v>10</v>
      </c>
      <c r="T22" s="17" t="s">
        <v>9</v>
      </c>
      <c r="U22" s="16" t="s">
        <v>11</v>
      </c>
      <c r="V22" s="14" t="s">
        <v>14</v>
      </c>
      <c r="W22" s="14" t="s">
        <v>32</v>
      </c>
      <c r="X22" t="s">
        <v>27</v>
      </c>
      <c r="Y22" t="s">
        <v>21</v>
      </c>
    </row>
    <row r="23" spans="2:25" x14ac:dyDescent="0.25">
      <c r="B23" s="1">
        <v>40178</v>
      </c>
      <c r="C23" s="13">
        <f>ROW()</f>
        <v>23</v>
      </c>
      <c r="F23">
        <v>103.21</v>
      </c>
      <c r="G23">
        <v>37.58</v>
      </c>
      <c r="H23" s="10">
        <v>10</v>
      </c>
      <c r="I23">
        <v>76.849999999999994</v>
      </c>
      <c r="J23">
        <v>530.88</v>
      </c>
      <c r="K23">
        <v>5.0015011203888191</v>
      </c>
      <c r="L23">
        <v>13.235108026469115</v>
      </c>
      <c r="M23">
        <f ca="1">INDIRECT(J$13&amp;ROW())</f>
        <v>530.88</v>
      </c>
      <c r="R23">
        <v>1000</v>
      </c>
      <c r="S23">
        <f t="shared" ref="S23:S42" si="0">IF(MONTH(B24)&lt;&gt;MONTH(B23),1,"")</f>
        <v>1</v>
      </c>
      <c r="X23">
        <f ca="1">NORMINV(RAND(), 0, 0.04)</f>
        <v>3.0402576481087979E-2</v>
      </c>
    </row>
    <row r="24" spans="2:25" x14ac:dyDescent="0.25">
      <c r="B24" s="1">
        <v>40182</v>
      </c>
      <c r="C24" s="13">
        <f>ROW()</f>
        <v>24</v>
      </c>
      <c r="D24">
        <v>0</v>
      </c>
      <c r="E24">
        <f>IF(E$19="",D24,E$19)</f>
        <v>0</v>
      </c>
      <c r="F24">
        <v>104.96</v>
      </c>
      <c r="G24">
        <v>38.200000000000003</v>
      </c>
      <c r="H24" s="10">
        <f t="shared" ref="H24:H87" ca="1" si="1">H23*(1+X24)</f>
        <v>10.37253077999463</v>
      </c>
      <c r="I24">
        <v>75.05</v>
      </c>
      <c r="J24">
        <v>545.12</v>
      </c>
      <c r="K24">
        <v>5.1824684803810905</v>
      </c>
      <c r="L24">
        <v>13.513786937054592</v>
      </c>
      <c r="M24">
        <f ca="1">INDIRECT(J$13&amp;ROW())</f>
        <v>545.12</v>
      </c>
      <c r="N24">
        <f ca="1">M24/M23-1</f>
        <v>2.6823387582881164E-2</v>
      </c>
      <c r="R24">
        <f ca="1">(N24+1)*R23</f>
        <v>1026.8233875828812</v>
      </c>
      <c r="S24" t="str">
        <f t="shared" si="0"/>
        <v/>
      </c>
      <c r="X24">
        <f t="shared" ref="X24:X87" ca="1" si="2">NORMINV(RAND(), 0, 0.04)</f>
        <v>3.7253077999463112E-2</v>
      </c>
    </row>
    <row r="25" spans="2:25" x14ac:dyDescent="0.25">
      <c r="B25" s="1">
        <v>40183</v>
      </c>
      <c r="C25" s="13">
        <f>ROW()</f>
        <v>25</v>
      </c>
      <c r="D25">
        <v>0.06</v>
      </c>
      <c r="E25">
        <f t="shared" ref="E25:E88" si="3">IF(E$19="",D25,E$19)</f>
        <v>0.06</v>
      </c>
      <c r="F25">
        <v>105.24</v>
      </c>
      <c r="G25">
        <v>38.42</v>
      </c>
      <c r="H25" s="10">
        <f t="shared" ca="1" si="1"/>
        <v>10.045050181768923</v>
      </c>
      <c r="I25">
        <v>74.28</v>
      </c>
      <c r="J25">
        <v>523.36</v>
      </c>
      <c r="K25">
        <v>5.283509683142106</v>
      </c>
      <c r="L25">
        <v>13.651199478157521</v>
      </c>
      <c r="M25">
        <f ca="1">INDIRECT(J$13&amp;ROW())</f>
        <v>523.36</v>
      </c>
      <c r="N25">
        <f ca="1">M25/M24-1</f>
        <v>-3.9917816260639838E-2</v>
      </c>
      <c r="O25" s="14">
        <f ca="1">N25-((1+E25/100)^(1/252)-1)</f>
        <v>-3.9920196501853522E-2</v>
      </c>
      <c r="P25" s="14">
        <f ca="1">(O25-O$7)^2</f>
        <v>1.3473310596252173E-3</v>
      </c>
      <c r="Q25" s="14">
        <f ca="1">IF(O25&lt;0,(O25-O$7)^2,"")</f>
        <v>1.3473310596252173E-3</v>
      </c>
      <c r="R25">
        <f ca="1">(N25+1)*R24</f>
        <v>985.83484026522001</v>
      </c>
      <c r="S25" t="str">
        <f t="shared" si="0"/>
        <v/>
      </c>
      <c r="X25">
        <f t="shared" ca="1" si="2"/>
        <v>-3.1571909032780662E-2</v>
      </c>
    </row>
    <row r="26" spans="2:25" x14ac:dyDescent="0.25">
      <c r="B26" s="1">
        <v>40184</v>
      </c>
      <c r="C26" s="13">
        <f>ROW()</f>
        <v>26</v>
      </c>
      <c r="D26">
        <v>0.05</v>
      </c>
      <c r="E26">
        <f t="shared" si="3"/>
        <v>0.05</v>
      </c>
      <c r="F26">
        <v>105.31</v>
      </c>
      <c r="G26">
        <v>38.56</v>
      </c>
      <c r="H26" s="10">
        <f t="shared" ca="1" si="1"/>
        <v>9.0535341993086167</v>
      </c>
      <c r="I26">
        <v>73.31</v>
      </c>
      <c r="J26">
        <v>513.44000000000005</v>
      </c>
      <c r="K26">
        <v>5.4709204728369887</v>
      </c>
      <c r="L26">
        <v>13.891895691876405</v>
      </c>
      <c r="M26">
        <f ca="1">INDIRECT(J$13&amp;ROW())</f>
        <v>513.44000000000005</v>
      </c>
      <c r="N26">
        <f t="shared" ref="N26:N89" ca="1" si="4">M26/M25-1</f>
        <v>-1.8954448180984351E-2</v>
      </c>
      <c r="O26" s="14">
        <f t="shared" ref="O26:O89" ca="1" si="5">N26-((1+E26/100)^(1/252)-1)</f>
        <v>-1.8956431814069474E-2</v>
      </c>
      <c r="P26" s="14">
        <f t="shared" ref="P26:P89" ca="1" si="6">(O26-O$7)^2</f>
        <v>2.4781824008162821E-4</v>
      </c>
      <c r="Q26" s="14">
        <f t="shared" ref="Q26:Q89" ca="1" si="7">IF(O26&lt;0,(O26-O$7)^2,"")</f>
        <v>2.4781824008162821E-4</v>
      </c>
      <c r="R26">
        <f t="shared" ref="R26:R89" ca="1" si="8">(N26+1)*R25</f>
        <v>967.14888487040389</v>
      </c>
      <c r="S26" t="str">
        <f t="shared" si="0"/>
        <v/>
      </c>
      <c r="X26">
        <f t="shared" ca="1" si="2"/>
        <v>-9.870692176927498E-2</v>
      </c>
    </row>
    <row r="27" spans="2:25" x14ac:dyDescent="0.25">
      <c r="B27" s="1">
        <v>40185</v>
      </c>
      <c r="C27" s="13">
        <f>ROW()</f>
        <v>27</v>
      </c>
      <c r="D27">
        <v>0.05</v>
      </c>
      <c r="E27">
        <f t="shared" si="3"/>
        <v>0.05</v>
      </c>
      <c r="F27">
        <v>105.76</v>
      </c>
      <c r="G27">
        <v>38.75</v>
      </c>
      <c r="H27" s="10">
        <f t="shared" ca="1" si="1"/>
        <v>8.5597843928391733</v>
      </c>
      <c r="I27">
        <v>72.489999999999995</v>
      </c>
      <c r="J27">
        <v>499.2</v>
      </c>
      <c r="K27">
        <v>5.5620122338856639</v>
      </c>
      <c r="L27">
        <v>14.000807297557916</v>
      </c>
      <c r="M27">
        <f ca="1">INDIRECT(J$13&amp;ROW())</f>
        <v>499.2</v>
      </c>
      <c r="N27">
        <f t="shared" ca="1" si="4"/>
        <v>-2.7734496727952807E-2</v>
      </c>
      <c r="O27" s="14">
        <f t="shared" ca="1" si="5"/>
        <v>-2.773648036103793E-2</v>
      </c>
      <c r="P27" s="14">
        <f t="shared" ca="1" si="6"/>
        <v>6.0134282229754737E-4</v>
      </c>
      <c r="Q27" s="14">
        <f t="shared" ca="1" si="7"/>
        <v>6.0134282229754737E-4</v>
      </c>
      <c r="R27">
        <f t="shared" ca="1" si="8"/>
        <v>940.32549728752247</v>
      </c>
      <c r="S27" t="str">
        <f t="shared" si="0"/>
        <v/>
      </c>
      <c r="X27">
        <f t="shared" ca="1" si="2"/>
        <v>-5.4536692036481087E-2</v>
      </c>
    </row>
    <row r="28" spans="2:25" x14ac:dyDescent="0.25">
      <c r="B28" s="1">
        <v>40186</v>
      </c>
      <c r="C28" s="13">
        <f>ROW()</f>
        <v>28</v>
      </c>
      <c r="D28">
        <v>0.04</v>
      </c>
      <c r="E28">
        <f t="shared" si="3"/>
        <v>0.04</v>
      </c>
      <c r="F28">
        <v>106.11</v>
      </c>
      <c r="G28">
        <v>38.880000000000003</v>
      </c>
      <c r="H28" s="10">
        <f t="shared" ca="1" si="1"/>
        <v>8.3212658255703431</v>
      </c>
      <c r="I28">
        <v>71.91</v>
      </c>
      <c r="J28">
        <v>485.12</v>
      </c>
      <c r="K28">
        <v>5.7054799370381675</v>
      </c>
      <c r="L28">
        <v>14.123260795900764</v>
      </c>
      <c r="M28">
        <f ca="1">INDIRECT(J$13&amp;ROW())</f>
        <v>485.12</v>
      </c>
      <c r="N28">
        <f t="shared" ca="1" si="4"/>
        <v>-2.8205128205128216E-2</v>
      </c>
      <c r="O28" s="14">
        <f t="shared" ca="1" si="5"/>
        <v>-2.820671519059903E-2</v>
      </c>
      <c r="P28" s="14">
        <f t="shared" ca="1" si="6"/>
        <v>6.2462641502358893E-4</v>
      </c>
      <c r="Q28" s="14">
        <f t="shared" ca="1" si="7"/>
        <v>6.2462641502358893E-4</v>
      </c>
      <c r="R28">
        <f t="shared" ca="1" si="8"/>
        <v>913.80349608197696</v>
      </c>
      <c r="S28" t="str">
        <f t="shared" si="0"/>
        <v/>
      </c>
      <c r="X28">
        <f t="shared" ca="1" si="2"/>
        <v>-2.7865020463408649E-2</v>
      </c>
    </row>
    <row r="29" spans="2:25" x14ac:dyDescent="0.25">
      <c r="B29" s="1">
        <v>40189</v>
      </c>
      <c r="C29" s="13">
        <f>ROW()</f>
        <v>29</v>
      </c>
      <c r="D29">
        <v>0.03</v>
      </c>
      <c r="E29">
        <f t="shared" si="3"/>
        <v>0.03</v>
      </c>
      <c r="F29">
        <v>106.26</v>
      </c>
      <c r="G29">
        <v>38.909999999999997</v>
      </c>
      <c r="H29" s="10">
        <f t="shared" ca="1" si="1"/>
        <v>8.49501439068937</v>
      </c>
      <c r="I29">
        <v>71.010000000000005</v>
      </c>
      <c r="J29">
        <v>472.32</v>
      </c>
      <c r="K29">
        <v>5.7892126317903703</v>
      </c>
      <c r="L29">
        <v>14.272508534439217</v>
      </c>
      <c r="M29">
        <f ca="1">INDIRECT(J$13&amp;ROW())</f>
        <v>472.32</v>
      </c>
      <c r="N29">
        <f t="shared" ca="1" si="4"/>
        <v>-2.6385224274406371E-2</v>
      </c>
      <c r="O29" s="14">
        <f t="shared" ca="1" si="5"/>
        <v>-2.6386414572769579E-2</v>
      </c>
      <c r="P29" s="14">
        <f t="shared" ca="1" si="6"/>
        <v>5.3695208401596242E-4</v>
      </c>
      <c r="Q29" s="14">
        <f t="shared" ca="1" si="7"/>
        <v>5.3695208401596242E-4</v>
      </c>
      <c r="R29">
        <f t="shared" ca="1" si="8"/>
        <v>889.69258589511742</v>
      </c>
      <c r="S29" t="str">
        <f t="shared" si="0"/>
        <v/>
      </c>
      <c r="X29">
        <f t="shared" ca="1" si="2"/>
        <v>2.0880064254781394E-2</v>
      </c>
    </row>
    <row r="30" spans="2:25" x14ac:dyDescent="0.25">
      <c r="B30" s="1">
        <v>40190</v>
      </c>
      <c r="C30" s="13">
        <f>ROW()</f>
        <v>30</v>
      </c>
      <c r="D30">
        <v>0.04</v>
      </c>
      <c r="E30">
        <f t="shared" si="3"/>
        <v>0.04</v>
      </c>
      <c r="F30">
        <v>105.27</v>
      </c>
      <c r="G30">
        <v>38.47</v>
      </c>
      <c r="H30" s="10">
        <f t="shared" ca="1" si="1"/>
        <v>9.2689149989503576</v>
      </c>
      <c r="I30">
        <v>71.709999999999994</v>
      </c>
      <c r="J30">
        <v>463.68</v>
      </c>
      <c r="K30">
        <v>5.6317408628681678</v>
      </c>
      <c r="L30">
        <v>14.214149506980496</v>
      </c>
      <c r="M30">
        <f ca="1">INDIRECT(J$13&amp;ROW())</f>
        <v>463.68</v>
      </c>
      <c r="N30">
        <f t="shared" ca="1" si="4"/>
        <v>-1.8292682926829285E-2</v>
      </c>
      <c r="O30" s="14">
        <f t="shared" ca="1" si="5"/>
        <v>-1.8294269912300098E-2</v>
      </c>
      <c r="P30" s="14">
        <f t="shared" ca="1" si="6"/>
        <v>2.2740887027095311E-4</v>
      </c>
      <c r="Q30" s="14">
        <f t="shared" ca="1" si="7"/>
        <v>2.2740887027095311E-4</v>
      </c>
      <c r="R30">
        <f t="shared" ca="1" si="8"/>
        <v>873.41772151898715</v>
      </c>
      <c r="S30" t="str">
        <f t="shared" si="0"/>
        <v/>
      </c>
      <c r="X30">
        <f t="shared" ca="1" si="2"/>
        <v>9.1100564715839799E-2</v>
      </c>
    </row>
    <row r="31" spans="2:25" x14ac:dyDescent="0.25">
      <c r="B31" s="1">
        <v>40191</v>
      </c>
      <c r="C31" s="13">
        <f>ROW()</f>
        <v>31</v>
      </c>
      <c r="D31">
        <v>0.05</v>
      </c>
      <c r="E31">
        <f t="shared" si="3"/>
        <v>0.05</v>
      </c>
      <c r="F31">
        <v>106.16</v>
      </c>
      <c r="G31">
        <v>38.869999999999997</v>
      </c>
      <c r="H31" s="10">
        <f t="shared" ca="1" si="1"/>
        <v>8.5203957790152582</v>
      </c>
      <c r="I31">
        <v>71.13</v>
      </c>
      <c r="J31">
        <v>478.24</v>
      </c>
      <c r="K31">
        <v>5.7309918467731142</v>
      </c>
      <c r="L31">
        <v>14.24401119153236</v>
      </c>
      <c r="M31">
        <f ca="1">INDIRECT(J$13&amp;ROW())</f>
        <v>478.24</v>
      </c>
      <c r="N31">
        <f t="shared" ca="1" si="4"/>
        <v>3.1400966183574797E-2</v>
      </c>
      <c r="O31" s="14">
        <f t="shared" ca="1" si="5"/>
        <v>3.1398982550489674E-2</v>
      </c>
      <c r="P31" s="14">
        <f t="shared" ca="1" si="6"/>
        <v>1.1980715760409662E-3</v>
      </c>
      <c r="Q31" s="14" t="str">
        <f t="shared" ca="1" si="7"/>
        <v/>
      </c>
      <c r="R31">
        <f t="shared" ca="1" si="8"/>
        <v>900.84388185653984</v>
      </c>
      <c r="S31" t="str">
        <f t="shared" si="0"/>
        <v/>
      </c>
      <c r="X31">
        <f t="shared" ca="1" si="2"/>
        <v>-8.0755861934203019E-2</v>
      </c>
    </row>
    <row r="32" spans="2:25" x14ac:dyDescent="0.25">
      <c r="B32" s="1">
        <v>40192</v>
      </c>
      <c r="C32" s="13">
        <f>ROW()</f>
        <v>32</v>
      </c>
      <c r="D32">
        <v>0.05</v>
      </c>
      <c r="E32">
        <f t="shared" si="3"/>
        <v>0.05</v>
      </c>
      <c r="F32">
        <v>106.44</v>
      </c>
      <c r="G32">
        <v>38.93</v>
      </c>
      <c r="H32" s="10">
        <f t="shared" ca="1" si="1"/>
        <v>9.0107464753042859</v>
      </c>
      <c r="I32">
        <v>70.19</v>
      </c>
      <c r="J32">
        <v>471.52</v>
      </c>
      <c r="K32">
        <v>5.8570683928534786</v>
      </c>
      <c r="L32">
        <v>14.485941311617049</v>
      </c>
      <c r="M32">
        <f ca="1">INDIRECT(J$13&amp;ROW())</f>
        <v>471.52</v>
      </c>
      <c r="N32">
        <f t="shared" ca="1" si="4"/>
        <v>-1.4051522248243575E-2</v>
      </c>
      <c r="O32" s="14">
        <f t="shared" ca="1" si="5"/>
        <v>-1.4053505881328698E-2</v>
      </c>
      <c r="P32" s="14">
        <f t="shared" ca="1" si="6"/>
        <v>1.1749081198102457E-4</v>
      </c>
      <c r="Q32" s="14">
        <f t="shared" ca="1" si="7"/>
        <v>1.1749081198102457E-4</v>
      </c>
      <c r="R32">
        <f t="shared" ca="1" si="8"/>
        <v>888.18565400843852</v>
      </c>
      <c r="S32" t="str">
        <f t="shared" si="0"/>
        <v/>
      </c>
      <c r="X32">
        <f t="shared" ca="1" si="2"/>
        <v>5.7550225248539033E-2</v>
      </c>
    </row>
    <row r="33" spans="2:24" x14ac:dyDescent="0.25">
      <c r="B33" s="1">
        <v>40193</v>
      </c>
      <c r="C33" s="13">
        <f>ROW()</f>
        <v>33</v>
      </c>
      <c r="D33">
        <v>0.05</v>
      </c>
      <c r="E33">
        <f t="shared" si="3"/>
        <v>0.05</v>
      </c>
      <c r="F33">
        <v>105.25</v>
      </c>
      <c r="G33">
        <v>38.47</v>
      </c>
      <c r="H33" s="10">
        <f t="shared" ca="1" si="1"/>
        <v>8.8785422124788482</v>
      </c>
      <c r="I33">
        <v>71.150000000000006</v>
      </c>
      <c r="J33">
        <v>460</v>
      </c>
      <c r="K33">
        <v>5.7068887664342833</v>
      </c>
      <c r="L33">
        <v>14.285030087423147</v>
      </c>
      <c r="M33">
        <f ca="1">INDIRECT(J$13&amp;ROW())</f>
        <v>460</v>
      </c>
      <c r="N33">
        <f t="shared" ca="1" si="4"/>
        <v>-2.4431625381744149E-2</v>
      </c>
      <c r="O33" s="14">
        <f t="shared" ca="1" si="5"/>
        <v>-2.4433609014829272E-2</v>
      </c>
      <c r="P33" s="14">
        <f t="shared" ca="1" si="6"/>
        <v>4.5026382790806026E-4</v>
      </c>
      <c r="Q33" s="14">
        <f t="shared" ca="1" si="7"/>
        <v>4.5026382790806026E-4</v>
      </c>
      <c r="R33">
        <f t="shared" ca="1" si="8"/>
        <v>866.48583484026494</v>
      </c>
      <c r="S33" t="str">
        <f t="shared" si="0"/>
        <v/>
      </c>
      <c r="X33">
        <f t="shared" ca="1" si="2"/>
        <v>-1.4671843580081818E-2</v>
      </c>
    </row>
    <row r="34" spans="2:24" x14ac:dyDescent="0.25">
      <c r="B34" s="1">
        <v>40197</v>
      </c>
      <c r="C34" s="13">
        <f>ROW()</f>
        <v>34</v>
      </c>
      <c r="D34">
        <v>0.05</v>
      </c>
      <c r="E34">
        <f t="shared" si="3"/>
        <v>0.05</v>
      </c>
      <c r="F34">
        <v>106.56</v>
      </c>
      <c r="G34">
        <v>39.020000000000003</v>
      </c>
      <c r="H34" s="10">
        <f t="shared" ca="1" si="1"/>
        <v>8.7771577294259053</v>
      </c>
      <c r="I34">
        <v>69.260000000000005</v>
      </c>
      <c r="J34">
        <v>472.16</v>
      </c>
      <c r="K34">
        <v>5.966295684586493</v>
      </c>
      <c r="L34">
        <v>14.591250166625539</v>
      </c>
      <c r="M34">
        <f ca="1">INDIRECT(J$13&amp;ROW())</f>
        <v>472.16</v>
      </c>
      <c r="N34">
        <f t="shared" ca="1" si="4"/>
        <v>2.6434782608695695E-2</v>
      </c>
      <c r="O34" s="14">
        <f t="shared" ca="1" si="5"/>
        <v>2.6432798975610572E-2</v>
      </c>
      <c r="P34" s="14">
        <f t="shared" ca="1" si="6"/>
        <v>8.7894383714630668E-4</v>
      </c>
      <c r="Q34" s="14" t="str">
        <f t="shared" ca="1" si="7"/>
        <v/>
      </c>
      <c r="R34">
        <f t="shared" ca="1" si="8"/>
        <v>889.3911995177815</v>
      </c>
      <c r="S34" t="str">
        <f t="shared" si="0"/>
        <v/>
      </c>
      <c r="X34">
        <f t="shared" ca="1" si="2"/>
        <v>-1.1419046125662984E-2</v>
      </c>
    </row>
    <row r="35" spans="2:24" x14ac:dyDescent="0.25">
      <c r="B35" s="1">
        <v>40198</v>
      </c>
      <c r="C35" s="13">
        <f>ROW()</f>
        <v>35</v>
      </c>
      <c r="D35">
        <v>0.05</v>
      </c>
      <c r="E35">
        <f t="shared" si="3"/>
        <v>0.05</v>
      </c>
      <c r="F35">
        <v>105.48</v>
      </c>
      <c r="G35">
        <v>38.549999999999997</v>
      </c>
      <c r="H35" s="10">
        <f t="shared" ca="1" si="1"/>
        <v>8.7641997325948964</v>
      </c>
      <c r="I35">
        <v>69.55</v>
      </c>
      <c r="J35">
        <v>445.12</v>
      </c>
      <c r="K35">
        <v>6.0070713105803408</v>
      </c>
      <c r="L35">
        <v>14.580605947275782</v>
      </c>
      <c r="M35">
        <f ca="1">INDIRECT(J$13&amp;ROW())</f>
        <v>445.12</v>
      </c>
      <c r="N35">
        <f t="shared" ca="1" si="4"/>
        <v>-5.7268722466960353E-2</v>
      </c>
      <c r="O35" s="14">
        <f t="shared" ca="1" si="5"/>
        <v>-5.7270706100045476E-2</v>
      </c>
      <c r="P35" s="14">
        <f t="shared" ca="1" si="6"/>
        <v>2.9221071483451645E-3</v>
      </c>
      <c r="Q35" s="14">
        <f t="shared" ca="1" si="7"/>
        <v>2.9221071483451645E-3</v>
      </c>
      <c r="R35">
        <f t="shared" ca="1" si="8"/>
        <v>838.45690174804076</v>
      </c>
      <c r="S35" t="str">
        <f t="shared" si="0"/>
        <v/>
      </c>
      <c r="X35">
        <f t="shared" ca="1" si="2"/>
        <v>-1.4763317728204795E-3</v>
      </c>
    </row>
    <row r="36" spans="2:24" x14ac:dyDescent="0.25">
      <c r="B36" s="1">
        <v>40199</v>
      </c>
      <c r="C36" s="13">
        <f>ROW()</f>
        <v>36</v>
      </c>
      <c r="D36">
        <v>0.04</v>
      </c>
      <c r="E36">
        <f t="shared" si="3"/>
        <v>0.04</v>
      </c>
      <c r="F36">
        <v>103.45</v>
      </c>
      <c r="G36">
        <v>37.9</v>
      </c>
      <c r="H36" s="10">
        <f t="shared" ca="1" si="1"/>
        <v>8.9744774620259573</v>
      </c>
      <c r="I36">
        <v>71.39</v>
      </c>
      <c r="J36">
        <v>444.96</v>
      </c>
      <c r="K36">
        <v>5.6616493748676602</v>
      </c>
      <c r="L36">
        <v>14.189655083398186</v>
      </c>
      <c r="M36">
        <f ca="1">INDIRECT(J$13&amp;ROW())</f>
        <v>444.96</v>
      </c>
      <c r="N36">
        <f t="shared" ca="1" si="4"/>
        <v>-3.5945363048173196E-4</v>
      </c>
      <c r="O36" s="14">
        <f t="shared" ca="1" si="5"/>
        <v>-3.6104061595254588E-4</v>
      </c>
      <c r="P36" s="14">
        <f t="shared" ca="1" si="6"/>
        <v>8.1404500349664104E-6</v>
      </c>
      <c r="Q36" s="14">
        <f t="shared" ca="1" si="7"/>
        <v>8.1404500349664104E-6</v>
      </c>
      <c r="R36">
        <f t="shared" ca="1" si="8"/>
        <v>838.15551537070496</v>
      </c>
      <c r="S36" t="str">
        <f t="shared" si="0"/>
        <v/>
      </c>
      <c r="X36">
        <f t="shared" ca="1" si="2"/>
        <v>2.3992804345731384E-2</v>
      </c>
    </row>
    <row r="37" spans="2:24" x14ac:dyDescent="0.25">
      <c r="B37" s="1">
        <v>40200</v>
      </c>
      <c r="C37" s="13">
        <f>ROW()</f>
        <v>37</v>
      </c>
      <c r="D37">
        <v>0.05</v>
      </c>
      <c r="E37">
        <f t="shared" si="3"/>
        <v>0.05</v>
      </c>
      <c r="F37">
        <v>101.15</v>
      </c>
      <c r="G37">
        <v>36.979999999999997</v>
      </c>
      <c r="H37" s="10">
        <f t="shared" ca="1" si="1"/>
        <v>9.0571561784607173</v>
      </c>
      <c r="I37">
        <v>73.44</v>
      </c>
      <c r="J37">
        <v>469.12</v>
      </c>
      <c r="K37">
        <v>5.1741012862206732</v>
      </c>
      <c r="L37">
        <v>13.666809930779548</v>
      </c>
      <c r="M37">
        <f ca="1">INDIRECT(J$13&amp;ROW())</f>
        <v>469.12</v>
      </c>
      <c r="N37">
        <f t="shared" ca="1" si="4"/>
        <v>5.4297015462064113E-2</v>
      </c>
      <c r="O37" s="14">
        <f t="shared" ca="1" si="5"/>
        <v>5.429503182897899E-2</v>
      </c>
      <c r="P37" s="14">
        <f t="shared" ca="1" si="6"/>
        <v>3.3073103661414578E-3</v>
      </c>
      <c r="Q37" s="14" t="str">
        <f t="shared" ca="1" si="7"/>
        <v/>
      </c>
      <c r="R37">
        <f t="shared" ca="1" si="8"/>
        <v>883.66485834840239</v>
      </c>
      <c r="S37" t="str">
        <f t="shared" si="0"/>
        <v/>
      </c>
      <c r="X37">
        <f t="shared" ca="1" si="2"/>
        <v>9.2126496260759132E-3</v>
      </c>
    </row>
    <row r="38" spans="2:24" x14ac:dyDescent="0.25">
      <c r="B38" s="1">
        <v>40203</v>
      </c>
      <c r="C38" s="13">
        <f>ROW()</f>
        <v>38</v>
      </c>
      <c r="D38">
        <v>0.05</v>
      </c>
      <c r="E38">
        <f t="shared" si="3"/>
        <v>0.05</v>
      </c>
      <c r="F38">
        <v>101.66</v>
      </c>
      <c r="G38">
        <v>37.21</v>
      </c>
      <c r="H38" s="10">
        <f t="shared" ca="1" si="1"/>
        <v>9.0760996746710561</v>
      </c>
      <c r="I38">
        <v>72.98</v>
      </c>
      <c r="J38">
        <v>510.24</v>
      </c>
      <c r="K38">
        <v>5.2492264486013136</v>
      </c>
      <c r="L38">
        <v>13.829148210919509</v>
      </c>
      <c r="M38">
        <f ca="1">INDIRECT(J$13&amp;ROW())</f>
        <v>510.24</v>
      </c>
      <c r="N38">
        <f t="shared" ca="1" si="4"/>
        <v>8.7653478854024636E-2</v>
      </c>
      <c r="O38" s="14">
        <f t="shared" ca="1" si="5"/>
        <v>8.7651495220939513E-2</v>
      </c>
      <c r="P38" s="14">
        <f t="shared" ca="1" si="6"/>
        <v>8.2565723884778751E-3</v>
      </c>
      <c r="Q38" s="14" t="str">
        <f t="shared" ca="1" si="7"/>
        <v/>
      </c>
      <c r="R38">
        <f t="shared" ca="1" si="8"/>
        <v>961.12115732368875</v>
      </c>
      <c r="S38" t="str">
        <f t="shared" si="0"/>
        <v/>
      </c>
      <c r="X38">
        <f t="shared" ca="1" si="2"/>
        <v>2.0915501330748209E-3</v>
      </c>
    </row>
    <row r="39" spans="2:24" x14ac:dyDescent="0.25">
      <c r="B39" s="1">
        <v>40204</v>
      </c>
      <c r="C39" s="13">
        <f>ROW()</f>
        <v>39</v>
      </c>
      <c r="D39">
        <v>0.06</v>
      </c>
      <c r="E39">
        <f t="shared" si="3"/>
        <v>0.06</v>
      </c>
      <c r="F39">
        <v>101.24</v>
      </c>
      <c r="G39">
        <v>37.08</v>
      </c>
      <c r="H39" s="10">
        <f t="shared" ca="1" si="1"/>
        <v>8.9269103535979468</v>
      </c>
      <c r="I39">
        <v>73.34</v>
      </c>
      <c r="J39">
        <v>505.44</v>
      </c>
      <c r="K39">
        <v>5.2000791384951448</v>
      </c>
      <c r="L39">
        <v>13.720312558829917</v>
      </c>
      <c r="M39">
        <f ca="1">INDIRECT(J$13&amp;ROW())</f>
        <v>505.44</v>
      </c>
      <c r="N39">
        <f t="shared" ca="1" si="4"/>
        <v>-9.4073377234242805E-3</v>
      </c>
      <c r="O39" s="14">
        <f t="shared" ca="1" si="5"/>
        <v>-9.4097179646379647E-3</v>
      </c>
      <c r="P39" s="14">
        <f t="shared" ca="1" si="6"/>
        <v>3.8384591456151217E-5</v>
      </c>
      <c r="Q39" s="14">
        <f t="shared" ca="1" si="7"/>
        <v>3.8384591456151217E-5</v>
      </c>
      <c r="R39">
        <f t="shared" ca="1" si="8"/>
        <v>952.07956600361638</v>
      </c>
      <c r="S39" t="str">
        <f t="shared" si="0"/>
        <v/>
      </c>
      <c r="X39">
        <f t="shared" ca="1" si="2"/>
        <v>-1.6437602761179154E-2</v>
      </c>
    </row>
    <row r="40" spans="2:24" x14ac:dyDescent="0.25">
      <c r="B40" s="1">
        <v>40205</v>
      </c>
      <c r="C40" s="13">
        <f>ROW()</f>
        <v>40</v>
      </c>
      <c r="D40">
        <v>7.0000000000000007E-2</v>
      </c>
      <c r="E40">
        <f t="shared" si="3"/>
        <v>7.0000000000000007E-2</v>
      </c>
      <c r="F40">
        <v>101.72</v>
      </c>
      <c r="G40">
        <v>37.18</v>
      </c>
      <c r="H40" s="10">
        <f t="shared" ca="1" si="1"/>
        <v>8.2054070593341724</v>
      </c>
      <c r="I40">
        <v>73.17</v>
      </c>
      <c r="J40">
        <v>507.52</v>
      </c>
      <c r="K40">
        <v>5.3546645786427414</v>
      </c>
      <c r="L40">
        <v>13.833438721307829</v>
      </c>
      <c r="M40">
        <f ca="1">INDIRECT(J$13&amp;ROW())</f>
        <v>507.52</v>
      </c>
      <c r="N40">
        <f t="shared" ca="1" si="4"/>
        <v>4.1152263374484299E-3</v>
      </c>
      <c r="O40" s="14">
        <f t="shared" ca="1" si="5"/>
        <v>4.112449527584161E-3</v>
      </c>
      <c r="P40" s="14">
        <f t="shared" ca="1" si="6"/>
        <v>5.3679617562986208E-5</v>
      </c>
      <c r="Q40" s="14" t="str">
        <f t="shared" ca="1" si="7"/>
        <v/>
      </c>
      <c r="R40">
        <f t="shared" ca="1" si="8"/>
        <v>955.9975889089809</v>
      </c>
      <c r="S40" t="str">
        <f t="shared" si="0"/>
        <v/>
      </c>
      <c r="X40">
        <f t="shared" ca="1" si="2"/>
        <v>-8.0823405375968105E-2</v>
      </c>
    </row>
    <row r="41" spans="2:24" x14ac:dyDescent="0.25">
      <c r="B41" s="1">
        <v>40206</v>
      </c>
      <c r="C41" s="13">
        <f>ROW()</f>
        <v>41</v>
      </c>
      <c r="D41">
        <v>7.0000000000000007E-2</v>
      </c>
      <c r="E41">
        <f t="shared" si="3"/>
        <v>7.0000000000000007E-2</v>
      </c>
      <c r="F41">
        <v>100.55</v>
      </c>
      <c r="G41">
        <v>36.79</v>
      </c>
      <c r="H41" s="10">
        <f t="shared" ca="1" si="1"/>
        <v>8.9510719144876116</v>
      </c>
      <c r="I41">
        <v>73.209999999999994</v>
      </c>
      <c r="J41">
        <v>496</v>
      </c>
      <c r="K41">
        <v>5.3030479331193563</v>
      </c>
      <c r="L41">
        <v>13.805681700765883</v>
      </c>
      <c r="M41">
        <f ca="1">INDIRECT(J$13&amp;ROW())</f>
        <v>496</v>
      </c>
      <c r="N41">
        <f t="shared" ca="1" si="4"/>
        <v>-2.2698612862547263E-2</v>
      </c>
      <c r="O41" s="14">
        <f t="shared" ca="1" si="5"/>
        <v>-2.2701389672411532E-2</v>
      </c>
      <c r="P41" s="14">
        <f t="shared" ca="1" si="6"/>
        <v>3.7975102874892675E-4</v>
      </c>
      <c r="Q41" s="14">
        <f t="shared" ca="1" si="7"/>
        <v>3.7975102874892675E-4</v>
      </c>
      <c r="R41">
        <f t="shared" ca="1" si="8"/>
        <v>934.29776974080733</v>
      </c>
      <c r="S41" t="str">
        <f t="shared" si="0"/>
        <v/>
      </c>
      <c r="X41">
        <f t="shared" ca="1" si="2"/>
        <v>9.0874815808826656E-2</v>
      </c>
    </row>
    <row r="42" spans="2:24" x14ac:dyDescent="0.25">
      <c r="B42" s="1">
        <v>40207</v>
      </c>
      <c r="C42" s="13">
        <f>ROW()</f>
        <v>42</v>
      </c>
      <c r="D42">
        <v>7.0000000000000007E-2</v>
      </c>
      <c r="E42">
        <f t="shared" si="3"/>
        <v>7.0000000000000007E-2</v>
      </c>
      <c r="F42">
        <v>99.46</v>
      </c>
      <c r="G42">
        <v>36.340000000000003</v>
      </c>
      <c r="H42" s="10">
        <f t="shared" ca="1" si="1"/>
        <v>9.1389756752830298</v>
      </c>
      <c r="I42">
        <v>73.819999999999993</v>
      </c>
      <c r="J42">
        <v>496.32</v>
      </c>
      <c r="K42">
        <v>5.1790114598569126</v>
      </c>
      <c r="L42">
        <v>13.640061799925139</v>
      </c>
      <c r="M42">
        <f ca="1">INDIRECT(J$13&amp;ROW())</f>
        <v>496.32</v>
      </c>
      <c r="N42">
        <f t="shared" ca="1" si="4"/>
        <v>6.4516129032266001E-4</v>
      </c>
      <c r="O42" s="14">
        <f t="shared" ca="1" si="5"/>
        <v>6.4238448045839114E-4</v>
      </c>
      <c r="P42" s="14">
        <f t="shared" ca="1" si="6"/>
        <v>1.4873151350920325E-5</v>
      </c>
      <c r="Q42" s="14" t="str">
        <f t="shared" ca="1" si="7"/>
        <v/>
      </c>
      <c r="R42">
        <f t="shared" ca="1" si="8"/>
        <v>934.90054249547893</v>
      </c>
      <c r="S42">
        <f t="shared" si="0"/>
        <v>1</v>
      </c>
      <c r="T42" s="17">
        <f ca="1">IF(S42=1,R42/INDEX($R18:$R$2011,MATCH(1,S18:S41,0),1)-1,"")</f>
        <v>-6.5099457504521063E-2</v>
      </c>
      <c r="U42" s="16">
        <f ca="1">IF(S42=1,T42-((1+E42/100)^(1/12)-1),"")</f>
        <v>-6.5157772130942315E-2</v>
      </c>
      <c r="V42" s="14">
        <f ca="1">IF(S42=1,(U42-U$7)^2,"")</f>
        <v>9.7893405180536386E-6</v>
      </c>
      <c r="W42" s="14">
        <f ca="1">IF(U42&lt;0,(U42-U$7)^2,"")</f>
        <v>9.7893405180536386E-6</v>
      </c>
      <c r="X42">
        <f t="shared" ca="1" si="2"/>
        <v>2.0992319421687233E-2</v>
      </c>
    </row>
    <row r="43" spans="2:24" x14ac:dyDescent="0.25">
      <c r="B43" s="1">
        <v>40210</v>
      </c>
      <c r="C43" s="13">
        <f>ROW()</f>
        <v>43</v>
      </c>
      <c r="D43">
        <v>0.09</v>
      </c>
      <c r="E43">
        <f t="shared" si="3"/>
        <v>0.09</v>
      </c>
      <c r="F43">
        <v>101.01</v>
      </c>
      <c r="G43">
        <v>36.950000000000003</v>
      </c>
      <c r="H43" s="10">
        <f t="shared" ca="1" si="1"/>
        <v>8.9536862001295923</v>
      </c>
      <c r="I43">
        <v>72.849999999999994</v>
      </c>
      <c r="J43">
        <v>506.24</v>
      </c>
      <c r="K43">
        <v>5.4627747422212298</v>
      </c>
      <c r="L43">
        <v>13.860487519735479</v>
      </c>
      <c r="M43">
        <f ca="1">INDIRECT(J$13&amp;ROW())</f>
        <v>506.24</v>
      </c>
      <c r="N43">
        <f t="shared" ca="1" si="4"/>
        <v>1.9987105093488111E-2</v>
      </c>
      <c r="O43" s="14">
        <f t="shared" ca="1" si="5"/>
        <v>1.9983535264724184E-2</v>
      </c>
      <c r="P43" s="14">
        <f t="shared" ca="1" si="6"/>
        <v>5.3813436499088811E-4</v>
      </c>
      <c r="Q43" s="14" t="str">
        <f t="shared" ca="1" si="7"/>
        <v/>
      </c>
      <c r="R43">
        <f t="shared" ca="1" si="8"/>
        <v>953.58649789029516</v>
      </c>
      <c r="S43" t="str">
        <f t="shared" ref="S43:S106" si="9">IF(MONTH(B44)&lt;&gt;MONTH(B43),1,"")</f>
        <v/>
      </c>
      <c r="T43" s="17" t="str">
        <f>IF(S43=1,R43/INDEX($R19:$R$2011,MATCH(1,S19:S42,0),1)-1,"")</f>
        <v/>
      </c>
      <c r="U43" s="16" t="str">
        <f t="shared" ref="U43:U106" si="10">IF(S43=1,T43-((1+E43/100)^(1/12)-1),"")</f>
        <v/>
      </c>
      <c r="V43" s="14" t="str">
        <f t="shared" ref="V43:V106" si="11">IF(S43=1,(U43-U$7)^2,"")</f>
        <v/>
      </c>
      <c r="W43" s="14" t="str">
        <f t="shared" ref="W43:W106" si="12">IF(U43&lt;0,(U43-U$7)^2,"")</f>
        <v/>
      </c>
      <c r="X43">
        <f t="shared" ca="1" si="2"/>
        <v>-2.0274643651209807E-2</v>
      </c>
    </row>
    <row r="44" spans="2:24" x14ac:dyDescent="0.25">
      <c r="B44" s="1">
        <v>40211</v>
      </c>
      <c r="C44" s="13">
        <f>ROW()</f>
        <v>44</v>
      </c>
      <c r="D44">
        <v>0.09</v>
      </c>
      <c r="E44">
        <f t="shared" si="3"/>
        <v>0.09</v>
      </c>
      <c r="F44">
        <v>102.23</v>
      </c>
      <c r="G44">
        <v>37.51</v>
      </c>
      <c r="H44" s="10">
        <f t="shared" ca="1" si="1"/>
        <v>9.098250658227828</v>
      </c>
      <c r="I44">
        <v>72.13</v>
      </c>
      <c r="J44">
        <v>482.56</v>
      </c>
      <c r="K44">
        <v>5.6631203995666093</v>
      </c>
      <c r="L44">
        <v>13.979948052892023</v>
      </c>
      <c r="M44">
        <f ca="1">INDIRECT(J$13&amp;ROW())</f>
        <v>482.56</v>
      </c>
      <c r="N44">
        <f t="shared" ca="1" si="4"/>
        <v>-4.6776232616940638E-2</v>
      </c>
      <c r="O44" s="14">
        <f t="shared" ca="1" si="5"/>
        <v>-4.6779802445704566E-2</v>
      </c>
      <c r="P44" s="14">
        <f t="shared" ca="1" si="6"/>
        <v>1.8979627614230013E-3</v>
      </c>
      <c r="Q44" s="14">
        <f t="shared" ca="1" si="7"/>
        <v>1.8979627614230013E-3</v>
      </c>
      <c r="R44">
        <f t="shared" ca="1" si="8"/>
        <v>908.98131404460491</v>
      </c>
      <c r="S44" t="str">
        <f t="shared" si="9"/>
        <v/>
      </c>
      <c r="T44" s="17" t="str">
        <f>IF(S44=1,R44/INDEX($R20:$R$2011,MATCH(1,S20:S43,0),1)-1,"")</f>
        <v/>
      </c>
      <c r="U44" s="16" t="str">
        <f t="shared" si="10"/>
        <v/>
      </c>
      <c r="V44" s="14" t="str">
        <f t="shared" si="11"/>
        <v/>
      </c>
      <c r="W44" s="14" t="str">
        <f t="shared" si="12"/>
        <v/>
      </c>
      <c r="X44">
        <f t="shared" ca="1" si="2"/>
        <v>1.6145803512317015E-2</v>
      </c>
    </row>
    <row r="45" spans="2:24" x14ac:dyDescent="0.25">
      <c r="B45" s="1">
        <v>40212</v>
      </c>
      <c r="C45" s="13">
        <f>ROW()</f>
        <v>45</v>
      </c>
      <c r="D45">
        <v>0.09</v>
      </c>
      <c r="E45">
        <f t="shared" si="3"/>
        <v>0.09</v>
      </c>
      <c r="F45">
        <v>101.72</v>
      </c>
      <c r="G45">
        <v>37.270000000000003</v>
      </c>
      <c r="H45" s="10">
        <f t="shared" ca="1" si="1"/>
        <v>9.2840711556248454</v>
      </c>
      <c r="I45">
        <v>72.099999999999994</v>
      </c>
      <c r="J45">
        <v>464.32</v>
      </c>
      <c r="K45">
        <v>5.644211041207237</v>
      </c>
      <c r="L45">
        <v>13.933479661303872</v>
      </c>
      <c r="M45">
        <f ca="1">INDIRECT(J$13&amp;ROW())</f>
        <v>464.32</v>
      </c>
      <c r="N45">
        <f t="shared" ca="1" si="4"/>
        <v>-3.7798408488063706E-2</v>
      </c>
      <c r="O45" s="14">
        <f t="shared" ca="1" si="5"/>
        <v>-3.7801978316827634E-2</v>
      </c>
      <c r="P45" s="14">
        <f t="shared" ca="1" si="6"/>
        <v>1.1963152385175094E-3</v>
      </c>
      <c r="Q45" s="14">
        <f t="shared" ca="1" si="7"/>
        <v>1.1963152385175094E-3</v>
      </c>
      <c r="R45">
        <f t="shared" ca="1" si="8"/>
        <v>874.62326702833002</v>
      </c>
      <c r="S45" t="str">
        <f t="shared" si="9"/>
        <v/>
      </c>
      <c r="T45" s="17" t="str">
        <f>IF(S45=1,R45/INDEX($R21:$R$2011,MATCH(1,S21:S44,0),1)-1,"")</f>
        <v/>
      </c>
      <c r="U45" s="16" t="str">
        <f t="shared" si="10"/>
        <v/>
      </c>
      <c r="V45" s="14" t="str">
        <f t="shared" si="11"/>
        <v/>
      </c>
      <c r="W45" s="14" t="str">
        <f t="shared" si="12"/>
        <v/>
      </c>
      <c r="X45">
        <f t="shared" ca="1" si="2"/>
        <v>2.0423761047842222E-2</v>
      </c>
    </row>
    <row r="46" spans="2:24" x14ac:dyDescent="0.25">
      <c r="B46" s="1">
        <v>40213</v>
      </c>
      <c r="C46" s="13">
        <f>ROW()</f>
        <v>46</v>
      </c>
      <c r="D46">
        <v>0.09</v>
      </c>
      <c r="E46">
        <f t="shared" si="3"/>
        <v>0.09</v>
      </c>
      <c r="F46">
        <v>98.58</v>
      </c>
      <c r="G46">
        <v>36.020000000000003</v>
      </c>
      <c r="H46" s="10">
        <f t="shared" ca="1" si="1"/>
        <v>10.109786820848099</v>
      </c>
      <c r="I46">
        <v>75.56</v>
      </c>
      <c r="J46">
        <v>466.08</v>
      </c>
      <c r="K46">
        <v>4.9965753938687625</v>
      </c>
      <c r="L46">
        <v>13.356529994050728</v>
      </c>
      <c r="M46">
        <f ca="1">INDIRECT(J$13&amp;ROW())</f>
        <v>466.08</v>
      </c>
      <c r="N46">
        <f t="shared" ca="1" si="4"/>
        <v>3.7904893177118648E-3</v>
      </c>
      <c r="O46" s="14">
        <f t="shared" ca="1" si="5"/>
        <v>3.7869194889479374E-3</v>
      </c>
      <c r="P46" s="14">
        <f t="shared" ca="1" si="6"/>
        <v>4.9015506169635629E-5</v>
      </c>
      <c r="Q46" s="14" t="str">
        <f t="shared" ca="1" si="7"/>
        <v/>
      </c>
      <c r="R46">
        <f t="shared" ca="1" si="8"/>
        <v>877.93851717902317</v>
      </c>
      <c r="S46" t="str">
        <f t="shared" si="9"/>
        <v/>
      </c>
      <c r="T46" s="17" t="str">
        <f>IF(S46=1,R46/INDEX($R22:$R$2011,MATCH(1,S22:S45,0),1)-1,"")</f>
        <v/>
      </c>
      <c r="U46" s="16" t="str">
        <f t="shared" si="10"/>
        <v/>
      </c>
      <c r="V46" s="14" t="str">
        <f t="shared" si="11"/>
        <v/>
      </c>
      <c r="W46" s="14" t="str">
        <f t="shared" si="12"/>
        <v/>
      </c>
      <c r="X46">
        <f t="shared" ca="1" si="2"/>
        <v>8.8938963454947853E-2</v>
      </c>
    </row>
    <row r="47" spans="2:24" x14ac:dyDescent="0.25">
      <c r="B47" s="1">
        <v>40214</v>
      </c>
      <c r="C47" s="13">
        <f>ROW()</f>
        <v>47</v>
      </c>
      <c r="D47">
        <v>0.09</v>
      </c>
      <c r="E47">
        <f t="shared" si="3"/>
        <v>0.09</v>
      </c>
      <c r="F47">
        <v>98.78</v>
      </c>
      <c r="G47">
        <v>36.119999999999997</v>
      </c>
      <c r="H47" s="10">
        <f t="shared" ca="1" si="1"/>
        <v>10.104656265937413</v>
      </c>
      <c r="I47">
        <v>76.319999999999993</v>
      </c>
      <c r="J47">
        <v>517.76</v>
      </c>
      <c r="K47">
        <v>4.9367439511765676</v>
      </c>
      <c r="L47">
        <v>13.245779716016354</v>
      </c>
      <c r="M47">
        <f ca="1">INDIRECT(J$13&amp;ROW())</f>
        <v>517.76</v>
      </c>
      <c r="N47">
        <f t="shared" ca="1" si="4"/>
        <v>0.11088225197391011</v>
      </c>
      <c r="O47" s="14">
        <f t="shared" ca="1" si="5"/>
        <v>0.11087868214514618</v>
      </c>
      <c r="P47" s="14">
        <f t="shared" ca="1" si="6"/>
        <v>1.301718301955151E-2</v>
      </c>
      <c r="Q47" s="14" t="str">
        <f t="shared" ca="1" si="7"/>
        <v/>
      </c>
      <c r="R47">
        <f t="shared" ca="1" si="8"/>
        <v>975.28631705846863</v>
      </c>
      <c r="S47" t="str">
        <f t="shared" si="9"/>
        <v/>
      </c>
      <c r="T47" s="17" t="str">
        <f>IF(S47=1,R47/INDEX($R23:$R$2011,MATCH(1,S23:S46,0),1)-1,"")</f>
        <v/>
      </c>
      <c r="U47" s="16" t="str">
        <f t="shared" si="10"/>
        <v/>
      </c>
      <c r="V47" s="14" t="str">
        <f t="shared" si="11"/>
        <v/>
      </c>
      <c r="W47" s="14" t="str">
        <f t="shared" si="12"/>
        <v/>
      </c>
      <c r="X47">
        <f t="shared" ca="1" si="2"/>
        <v>-5.0748398572624356E-4</v>
      </c>
    </row>
    <row r="48" spans="2:24" x14ac:dyDescent="0.25">
      <c r="B48" s="1">
        <v>40217</v>
      </c>
      <c r="C48" s="13">
        <f>ROW()</f>
        <v>48</v>
      </c>
      <c r="D48">
        <v>0.09</v>
      </c>
      <c r="E48">
        <f t="shared" si="3"/>
        <v>0.09</v>
      </c>
      <c r="F48">
        <v>98.07</v>
      </c>
      <c r="G48">
        <v>35.840000000000003</v>
      </c>
      <c r="H48" s="10">
        <f t="shared" ca="1" si="1"/>
        <v>10.748019023064318</v>
      </c>
      <c r="I48">
        <v>76.540000000000006</v>
      </c>
      <c r="J48">
        <v>522.4</v>
      </c>
      <c r="K48">
        <v>4.8735055293870548</v>
      </c>
      <c r="L48">
        <v>13.16564266737609</v>
      </c>
      <c r="M48">
        <f ca="1">INDIRECT(J$13&amp;ROW())</f>
        <v>522.4</v>
      </c>
      <c r="N48">
        <f t="shared" ca="1" si="4"/>
        <v>8.9616810877626296E-3</v>
      </c>
      <c r="O48" s="14">
        <f t="shared" ca="1" si="5"/>
        <v>8.9581112589987022E-3</v>
      </c>
      <c r="P48" s="14">
        <f t="shared" ca="1" si="6"/>
        <v>1.4816486942071478E-4</v>
      </c>
      <c r="Q48" s="14" t="str">
        <f t="shared" ca="1" si="7"/>
        <v/>
      </c>
      <c r="R48">
        <f t="shared" ca="1" si="8"/>
        <v>984.02652200120519</v>
      </c>
      <c r="S48" t="str">
        <f t="shared" si="9"/>
        <v/>
      </c>
      <c r="T48" s="17" t="str">
        <f>IF(S48=1,R48/INDEX($R24:$R$2011,MATCH(1,S24:S47,0),1)-1,"")</f>
        <v/>
      </c>
      <c r="U48" s="16" t="str">
        <f t="shared" si="10"/>
        <v/>
      </c>
      <c r="V48" s="14" t="str">
        <f t="shared" si="11"/>
        <v/>
      </c>
      <c r="W48" s="14" t="str">
        <f t="shared" si="12"/>
        <v/>
      </c>
      <c r="X48">
        <f t="shared" ca="1" si="2"/>
        <v>6.366993000006034E-2</v>
      </c>
    </row>
    <row r="49" spans="2:24" x14ac:dyDescent="0.25">
      <c r="B49" s="1">
        <v>40218</v>
      </c>
      <c r="C49" s="13">
        <f>ROW()</f>
        <v>49</v>
      </c>
      <c r="D49">
        <v>0.1</v>
      </c>
      <c r="E49">
        <f t="shared" si="3"/>
        <v>0.1</v>
      </c>
      <c r="F49">
        <v>99.3</v>
      </c>
      <c r="G49">
        <v>36.39</v>
      </c>
      <c r="H49" s="10">
        <f t="shared" ca="1" si="1"/>
        <v>10.451682124082907</v>
      </c>
      <c r="I49">
        <v>75.849999999999994</v>
      </c>
      <c r="J49">
        <v>532.96</v>
      </c>
      <c r="K49">
        <v>4.9883462083351828</v>
      </c>
      <c r="L49">
        <v>13.253578884001159</v>
      </c>
      <c r="M49">
        <f ca="1">INDIRECT(J$13&amp;ROW())</f>
        <v>532.96</v>
      </c>
      <c r="N49">
        <f t="shared" ca="1" si="4"/>
        <v>2.0214395099540594E-2</v>
      </c>
      <c r="O49" s="14">
        <f t="shared" ca="1" si="5"/>
        <v>2.0210428820511828E-2</v>
      </c>
      <c r="P49" s="14">
        <f t="shared" ca="1" si="6"/>
        <v>5.4871267351513865E-4</v>
      </c>
      <c r="Q49" s="14" t="str">
        <f t="shared" ca="1" si="7"/>
        <v/>
      </c>
      <c r="R49">
        <f t="shared" ca="1" si="8"/>
        <v>1003.9180229053643</v>
      </c>
      <c r="S49" t="str">
        <f t="shared" si="9"/>
        <v/>
      </c>
      <c r="T49" s="17" t="str">
        <f>IF(S49=1,R49/INDEX($R25:$R$2011,MATCH(1,S25:S48,0),1)-1,"")</f>
        <v/>
      </c>
      <c r="U49" s="16" t="str">
        <f t="shared" si="10"/>
        <v/>
      </c>
      <c r="V49" s="14" t="str">
        <f t="shared" si="11"/>
        <v/>
      </c>
      <c r="W49" s="14" t="str">
        <f t="shared" si="12"/>
        <v/>
      </c>
      <c r="X49">
        <f t="shared" ca="1" si="2"/>
        <v>-2.7571303916144627E-2</v>
      </c>
    </row>
    <row r="50" spans="2:24" x14ac:dyDescent="0.25">
      <c r="B50" s="1">
        <v>40219</v>
      </c>
      <c r="C50" s="13">
        <f>ROW()</f>
        <v>50</v>
      </c>
      <c r="D50">
        <v>0.1</v>
      </c>
      <c r="E50">
        <f t="shared" si="3"/>
        <v>0.1</v>
      </c>
      <c r="F50">
        <v>99.11</v>
      </c>
      <c r="G50">
        <v>36.31</v>
      </c>
      <c r="H50" s="10">
        <f t="shared" ca="1" si="1"/>
        <v>10.574806906881594</v>
      </c>
      <c r="I50">
        <v>75.98</v>
      </c>
      <c r="J50">
        <v>516.79999999999995</v>
      </c>
      <c r="K50">
        <v>5.0053246358898793</v>
      </c>
      <c r="L50">
        <v>13.249531758914063</v>
      </c>
      <c r="M50">
        <f ca="1">INDIRECT(J$13&amp;ROW())</f>
        <v>516.79999999999995</v>
      </c>
      <c r="N50">
        <f t="shared" ca="1" si="4"/>
        <v>-3.0321224857400297E-2</v>
      </c>
      <c r="O50" s="14">
        <f t="shared" ca="1" si="5"/>
        <v>-3.0325191136429064E-2</v>
      </c>
      <c r="P50" s="14">
        <f t="shared" ca="1" si="6"/>
        <v>7.3500649068462029E-4</v>
      </c>
      <c r="Q50" s="14">
        <f t="shared" ca="1" si="7"/>
        <v>7.3500649068462029E-4</v>
      </c>
      <c r="R50">
        <f t="shared" ca="1" si="8"/>
        <v>973.47799879445404</v>
      </c>
      <c r="S50" t="str">
        <f t="shared" si="9"/>
        <v/>
      </c>
      <c r="T50" s="17" t="str">
        <f>IF(S50=1,R50/INDEX($R26:$R$2011,MATCH(1,S26:S49,0),1)-1,"")</f>
        <v/>
      </c>
      <c r="U50" s="16" t="str">
        <f t="shared" si="10"/>
        <v/>
      </c>
      <c r="V50" s="14" t="str">
        <f t="shared" si="11"/>
        <v/>
      </c>
      <c r="W50" s="14" t="str">
        <f t="shared" si="12"/>
        <v/>
      </c>
      <c r="X50">
        <f t="shared" ca="1" si="2"/>
        <v>1.1780379592198072E-2</v>
      </c>
    </row>
    <row r="51" spans="2:24" x14ac:dyDescent="0.25">
      <c r="B51" s="1">
        <v>40220</v>
      </c>
      <c r="C51" s="13">
        <f>ROW()</f>
        <v>51</v>
      </c>
      <c r="D51">
        <v>0.09</v>
      </c>
      <c r="E51">
        <f t="shared" si="3"/>
        <v>0.09</v>
      </c>
      <c r="F51">
        <v>100.15</v>
      </c>
      <c r="G51">
        <v>36.71</v>
      </c>
      <c r="H51" s="10">
        <f t="shared" ca="1" si="1"/>
        <v>10.763099472001946</v>
      </c>
      <c r="I51">
        <v>75.319999999999993</v>
      </c>
      <c r="J51">
        <v>513.44000000000005</v>
      </c>
      <c r="K51">
        <v>5.1347475164933272</v>
      </c>
      <c r="L51">
        <v>13.369829829746296</v>
      </c>
      <c r="M51">
        <f ca="1">INDIRECT(J$13&amp;ROW())</f>
        <v>513.44000000000005</v>
      </c>
      <c r="N51">
        <f t="shared" ca="1" si="4"/>
        <v>-6.5015479876159299E-3</v>
      </c>
      <c r="O51" s="14">
        <f t="shared" ca="1" si="5"/>
        <v>-6.5051178163798573E-3</v>
      </c>
      <c r="P51" s="14">
        <f t="shared" ca="1" si="6"/>
        <v>1.0830219010350855E-5</v>
      </c>
      <c r="Q51" s="14">
        <f t="shared" ca="1" si="7"/>
        <v>1.0830219010350855E-5</v>
      </c>
      <c r="R51">
        <f t="shared" ca="1" si="8"/>
        <v>967.14888487040355</v>
      </c>
      <c r="S51" t="str">
        <f t="shared" si="9"/>
        <v/>
      </c>
      <c r="T51" s="17" t="str">
        <f>IF(S51=1,R51/INDEX($R27:$R$2011,MATCH(1,S27:S50,0),1)-1,"")</f>
        <v/>
      </c>
      <c r="U51" s="16" t="str">
        <f t="shared" si="10"/>
        <v/>
      </c>
      <c r="V51" s="14" t="str">
        <f t="shared" si="11"/>
        <v/>
      </c>
      <c r="W51" s="14" t="str">
        <f t="shared" si="12"/>
        <v/>
      </c>
      <c r="X51">
        <f t="shared" ca="1" si="2"/>
        <v>1.7805768632788838E-2</v>
      </c>
    </row>
    <row r="52" spans="2:24" x14ac:dyDescent="0.25">
      <c r="B52" s="1">
        <v>40221</v>
      </c>
      <c r="C52" s="13">
        <f>ROW()</f>
        <v>52</v>
      </c>
      <c r="D52">
        <v>0.09</v>
      </c>
      <c r="E52">
        <f t="shared" si="3"/>
        <v>0.09</v>
      </c>
      <c r="F52">
        <v>100.06</v>
      </c>
      <c r="G52">
        <v>36.68</v>
      </c>
      <c r="H52" s="10">
        <f t="shared" ca="1" si="1"/>
        <v>10.796516452942498</v>
      </c>
      <c r="I52">
        <v>75.459999999999994</v>
      </c>
      <c r="J52">
        <v>502.4</v>
      </c>
      <c r="K52">
        <v>5.1436543548542142</v>
      </c>
      <c r="L52">
        <v>13.316484159183268</v>
      </c>
      <c r="M52">
        <f ca="1">INDIRECT(J$13&amp;ROW())</f>
        <v>502.4</v>
      </c>
      <c r="N52">
        <f t="shared" ca="1" si="4"/>
        <v>-2.1502025553131965E-2</v>
      </c>
      <c r="O52" s="14">
        <f t="shared" ca="1" si="5"/>
        <v>-2.1505595381895892E-2</v>
      </c>
      <c r="P52" s="14">
        <f t="shared" ca="1" si="6"/>
        <v>3.3457558375487342E-4</v>
      </c>
      <c r="Q52" s="14">
        <f t="shared" ca="1" si="7"/>
        <v>3.3457558375487342E-4</v>
      </c>
      <c r="R52">
        <f t="shared" ca="1" si="8"/>
        <v>946.35322483423704</v>
      </c>
      <c r="S52" t="str">
        <f t="shared" si="9"/>
        <v/>
      </c>
      <c r="T52" s="17" t="str">
        <f>IF(S52=1,R52/INDEX($R28:$R$2011,MATCH(1,S28:S51,0),1)-1,"")</f>
        <v/>
      </c>
      <c r="U52" s="16" t="str">
        <f t="shared" si="10"/>
        <v/>
      </c>
      <c r="V52" s="14" t="str">
        <f t="shared" si="11"/>
        <v/>
      </c>
      <c r="W52" s="14" t="str">
        <f t="shared" si="12"/>
        <v/>
      </c>
      <c r="X52">
        <f t="shared" ca="1" si="2"/>
        <v>3.1047730282043567E-3</v>
      </c>
    </row>
    <row r="53" spans="2:24" x14ac:dyDescent="0.25">
      <c r="B53" s="1">
        <v>40225</v>
      </c>
      <c r="C53" s="13">
        <f>ROW()</f>
        <v>53</v>
      </c>
      <c r="D53">
        <v>0.09</v>
      </c>
      <c r="E53">
        <f t="shared" si="3"/>
        <v>0.09</v>
      </c>
      <c r="F53">
        <v>101.64</v>
      </c>
      <c r="G53">
        <v>37.340000000000003</v>
      </c>
      <c r="H53" s="10">
        <f t="shared" ca="1" si="1"/>
        <v>10.781015253509876</v>
      </c>
      <c r="I53">
        <v>73.819999999999993</v>
      </c>
      <c r="J53">
        <v>502.88</v>
      </c>
      <c r="K53">
        <v>5.4138465784073126</v>
      </c>
      <c r="L53">
        <v>13.645575330799355</v>
      </c>
      <c r="M53">
        <f ca="1">INDIRECT(J$13&amp;ROW())</f>
        <v>502.88</v>
      </c>
      <c r="N53">
        <f t="shared" ca="1" si="4"/>
        <v>9.5541401273879778E-4</v>
      </c>
      <c r="O53" s="14">
        <f t="shared" ca="1" si="5"/>
        <v>9.5184418397487036E-4</v>
      </c>
      <c r="P53" s="14">
        <f t="shared" ca="1" si="6"/>
        <v>1.7355824216130123E-5</v>
      </c>
      <c r="Q53" s="14" t="str">
        <f t="shared" ca="1" si="7"/>
        <v/>
      </c>
      <c r="R53">
        <f t="shared" ca="1" si="8"/>
        <v>947.25738396624422</v>
      </c>
      <c r="S53" t="str">
        <f t="shared" si="9"/>
        <v/>
      </c>
      <c r="T53" s="17" t="str">
        <f>IF(S53=1,R53/INDEX($R29:$R$2011,MATCH(1,S29:S52,0),1)-1,"")</f>
        <v/>
      </c>
      <c r="U53" s="16" t="str">
        <f t="shared" si="10"/>
        <v/>
      </c>
      <c r="V53" s="14" t="str">
        <f t="shared" si="11"/>
        <v/>
      </c>
      <c r="W53" s="14" t="str">
        <f t="shared" si="12"/>
        <v/>
      </c>
      <c r="X53">
        <f t="shared" ca="1" si="2"/>
        <v>-1.4357593488774805E-3</v>
      </c>
    </row>
    <row r="54" spans="2:24" x14ac:dyDescent="0.25">
      <c r="B54" s="1">
        <v>40226</v>
      </c>
      <c r="C54" s="13">
        <f>ROW()</f>
        <v>54</v>
      </c>
      <c r="D54">
        <v>0.09</v>
      </c>
      <c r="E54">
        <f t="shared" si="3"/>
        <v>0.09</v>
      </c>
      <c r="F54">
        <v>102.12</v>
      </c>
      <c r="G54">
        <v>37.58</v>
      </c>
      <c r="H54" s="10">
        <f t="shared" ca="1" si="1"/>
        <v>10.518740727596406</v>
      </c>
      <c r="I54">
        <v>73.099999999999994</v>
      </c>
      <c r="J54">
        <v>477.12</v>
      </c>
      <c r="K54">
        <v>5.6060801718874478</v>
      </c>
      <c r="L54">
        <v>13.78696148406002</v>
      </c>
      <c r="M54">
        <f ca="1">INDIRECT(J$13&amp;ROW())</f>
        <v>477.12</v>
      </c>
      <c r="N54">
        <f t="shared" ca="1" si="4"/>
        <v>-5.1224944320712673E-2</v>
      </c>
      <c r="O54" s="14">
        <f t="shared" ca="1" si="5"/>
        <v>-5.1228514149476601E-2</v>
      </c>
      <c r="P54" s="14">
        <f t="shared" ca="1" si="6"/>
        <v>2.3053755149173654E-3</v>
      </c>
      <c r="Q54" s="14">
        <f t="shared" ca="1" si="7"/>
        <v>2.3053755149173654E-3</v>
      </c>
      <c r="R54">
        <f t="shared" ca="1" si="8"/>
        <v>898.73417721518945</v>
      </c>
      <c r="S54" t="str">
        <f t="shared" si="9"/>
        <v/>
      </c>
      <c r="T54" s="17" t="str">
        <f>IF(S54=1,R54/INDEX($R30:$R$2011,MATCH(1,S30:S53,0),1)-1,"")</f>
        <v/>
      </c>
      <c r="U54" s="16" t="str">
        <f t="shared" si="10"/>
        <v/>
      </c>
      <c r="V54" s="14" t="str">
        <f t="shared" si="11"/>
        <v/>
      </c>
      <c r="W54" s="14" t="str">
        <f t="shared" si="12"/>
        <v/>
      </c>
      <c r="X54">
        <f t="shared" ca="1" si="2"/>
        <v>-2.4327442244187886E-2</v>
      </c>
    </row>
    <row r="55" spans="2:24" x14ac:dyDescent="0.25">
      <c r="B55" s="1">
        <v>40227</v>
      </c>
      <c r="C55" s="13">
        <f>ROW()</f>
        <v>55</v>
      </c>
      <c r="D55">
        <v>0.09</v>
      </c>
      <c r="E55">
        <f t="shared" si="3"/>
        <v>0.09</v>
      </c>
      <c r="F55">
        <v>102.72</v>
      </c>
      <c r="G55">
        <v>37.840000000000003</v>
      </c>
      <c r="H55" s="10">
        <f t="shared" ca="1" si="1"/>
        <v>10.760601780099618</v>
      </c>
      <c r="I55">
        <v>72.23</v>
      </c>
      <c r="J55">
        <v>463.04</v>
      </c>
      <c r="K55">
        <v>5.8317911941541487</v>
      </c>
      <c r="L55">
        <v>13.912316092297973</v>
      </c>
      <c r="M55">
        <f ca="1">INDIRECT(J$13&amp;ROW())</f>
        <v>463.04</v>
      </c>
      <c r="N55">
        <f t="shared" ca="1" si="4"/>
        <v>-2.951039570757874E-2</v>
      </c>
      <c r="O55" s="14">
        <f t="shared" ca="1" si="5"/>
        <v>-2.9513965536342668E-2</v>
      </c>
      <c r="P55" s="14">
        <f t="shared" ca="1" si="6"/>
        <v>6.916782980936042E-4</v>
      </c>
      <c r="Q55" s="14">
        <f t="shared" ca="1" si="7"/>
        <v>6.916782980936042E-4</v>
      </c>
      <c r="R55">
        <f t="shared" ca="1" si="8"/>
        <v>872.21217600964405</v>
      </c>
      <c r="S55" t="str">
        <f t="shared" si="9"/>
        <v/>
      </c>
      <c r="T55" s="17" t="str">
        <f>IF(S55=1,R55/INDEX($R31:$R$2011,MATCH(1,S31:S54,0),1)-1,"")</f>
        <v/>
      </c>
      <c r="U55" s="16" t="str">
        <f t="shared" si="10"/>
        <v/>
      </c>
      <c r="V55" s="14" t="str">
        <f t="shared" si="11"/>
        <v/>
      </c>
      <c r="W55" s="14" t="str">
        <f t="shared" si="12"/>
        <v/>
      </c>
      <c r="X55">
        <f t="shared" ca="1" si="2"/>
        <v>2.2993346710094311E-2</v>
      </c>
    </row>
    <row r="56" spans="2:24" x14ac:dyDescent="0.25">
      <c r="B56" s="1">
        <v>40228</v>
      </c>
      <c r="C56" s="13">
        <f>ROW()</f>
        <v>56</v>
      </c>
      <c r="D56">
        <v>0.09</v>
      </c>
      <c r="E56">
        <f t="shared" si="3"/>
        <v>0.09</v>
      </c>
      <c r="F56">
        <v>102.93</v>
      </c>
      <c r="G56">
        <v>38.01</v>
      </c>
      <c r="H56" s="10">
        <f t="shared" ca="1" si="1"/>
        <v>10.681687782395588</v>
      </c>
      <c r="I56">
        <v>71.2</v>
      </c>
      <c r="J56">
        <v>445.44</v>
      </c>
      <c r="K56">
        <v>5.9479515505018883</v>
      </c>
      <c r="L56">
        <v>14.116546772170201</v>
      </c>
      <c r="M56">
        <f ca="1">INDIRECT(J$13&amp;ROW())</f>
        <v>445.44</v>
      </c>
      <c r="N56">
        <f t="shared" ca="1" si="4"/>
        <v>-3.8009675190048386E-2</v>
      </c>
      <c r="O56" s="14">
        <f t="shared" ca="1" si="5"/>
        <v>-3.8013245018812314E-2</v>
      </c>
      <c r="P56" s="14">
        <f t="shared" ca="1" si="6"/>
        <v>1.2109743689122723E-3</v>
      </c>
      <c r="Q56" s="14">
        <f t="shared" ca="1" si="7"/>
        <v>1.2109743689122723E-3</v>
      </c>
      <c r="R56">
        <f t="shared" ca="1" si="8"/>
        <v>839.05967450271214</v>
      </c>
      <c r="S56" t="str">
        <f t="shared" si="9"/>
        <v/>
      </c>
      <c r="T56" s="17" t="str">
        <f>IF(S56=1,R56/INDEX($R32:$R$2011,MATCH(1,S32:S55,0),1)-1,"")</f>
        <v/>
      </c>
      <c r="U56" s="16" t="str">
        <f t="shared" si="10"/>
        <v/>
      </c>
      <c r="V56" s="14" t="str">
        <f t="shared" si="11"/>
        <v/>
      </c>
      <c r="W56" s="14" t="str">
        <f t="shared" si="12"/>
        <v/>
      </c>
      <c r="X56">
        <f t="shared" ca="1" si="2"/>
        <v>-7.3336045062062719E-3</v>
      </c>
    </row>
    <row r="57" spans="2:24" x14ac:dyDescent="0.25">
      <c r="B57" s="1">
        <v>40231</v>
      </c>
      <c r="C57" s="13">
        <f>ROW()</f>
        <v>57</v>
      </c>
      <c r="D57">
        <v>0.09</v>
      </c>
      <c r="E57">
        <f t="shared" si="3"/>
        <v>0.09</v>
      </c>
      <c r="F57">
        <v>102.95</v>
      </c>
      <c r="G57">
        <v>37.979999999999997</v>
      </c>
      <c r="H57" s="10">
        <f t="shared" ca="1" si="1"/>
        <v>11.071070855285763</v>
      </c>
      <c r="I57">
        <v>70.2</v>
      </c>
      <c r="J57">
        <v>432.8</v>
      </c>
      <c r="K57">
        <v>6.0576536683927404</v>
      </c>
      <c r="L57">
        <v>14.281619418346281</v>
      </c>
      <c r="M57">
        <f ca="1">INDIRECT(J$13&amp;ROW())</f>
        <v>432.8</v>
      </c>
      <c r="N57">
        <f t="shared" ca="1" si="4"/>
        <v>-2.8376436781609171E-2</v>
      </c>
      <c r="O57" s="14">
        <f t="shared" ca="1" si="5"/>
        <v>-2.8380006610373099E-2</v>
      </c>
      <c r="P57" s="14">
        <f t="shared" ca="1" si="6"/>
        <v>6.3331842597853663E-4</v>
      </c>
      <c r="Q57" s="14">
        <f t="shared" ca="1" si="7"/>
        <v>6.3331842597853663E-4</v>
      </c>
      <c r="R57">
        <f t="shared" ca="1" si="8"/>
        <v>815.2501506931884</v>
      </c>
      <c r="S57" t="str">
        <f t="shared" si="9"/>
        <v/>
      </c>
      <c r="T57" s="17" t="str">
        <f>IF(S57=1,R57/INDEX($R33:$R$2011,MATCH(1,S33:S56,0),1)-1,"")</f>
        <v/>
      </c>
      <c r="U57" s="16" t="str">
        <f t="shared" si="10"/>
        <v/>
      </c>
      <c r="V57" s="14" t="str">
        <f t="shared" si="11"/>
        <v/>
      </c>
      <c r="W57" s="14" t="str">
        <f t="shared" si="12"/>
        <v/>
      </c>
      <c r="X57">
        <f t="shared" ca="1" si="2"/>
        <v>3.6453328427358829E-2</v>
      </c>
    </row>
    <row r="58" spans="2:24" x14ac:dyDescent="0.25">
      <c r="B58" s="1">
        <v>40232</v>
      </c>
      <c r="C58" s="13">
        <f>ROW()</f>
        <v>58</v>
      </c>
      <c r="D58">
        <v>0.12</v>
      </c>
      <c r="E58">
        <f t="shared" si="3"/>
        <v>0.12</v>
      </c>
      <c r="F58">
        <v>101.7</v>
      </c>
      <c r="G58">
        <v>37.44</v>
      </c>
      <c r="H58" s="10">
        <f t="shared" ca="1" si="1"/>
        <v>10.391400297273519</v>
      </c>
      <c r="I58">
        <v>70.73</v>
      </c>
      <c r="J58">
        <v>429.12</v>
      </c>
      <c r="K58">
        <v>5.8644500919032012</v>
      </c>
      <c r="L58">
        <v>14.172089191998767</v>
      </c>
      <c r="M58">
        <f ca="1">INDIRECT(J$13&amp;ROW())</f>
        <v>429.12</v>
      </c>
      <c r="N58">
        <f t="shared" ca="1" si="4"/>
        <v>-8.5027726432532758E-3</v>
      </c>
      <c r="O58" s="14">
        <f t="shared" ca="1" si="5"/>
        <v>-8.5075317044803755E-3</v>
      </c>
      <c r="P58" s="14">
        <f t="shared" ca="1" si="6"/>
        <v>2.8019487499793399E-5</v>
      </c>
      <c r="Q58" s="14">
        <f t="shared" ca="1" si="7"/>
        <v>2.8019487499793399E-5</v>
      </c>
      <c r="R58">
        <f t="shared" ca="1" si="8"/>
        <v>808.31826401446619</v>
      </c>
      <c r="S58" t="str">
        <f t="shared" si="9"/>
        <v/>
      </c>
      <c r="T58" s="17" t="str">
        <f>IF(S58=1,R58/INDEX($R34:$R$2011,MATCH(1,S34:S57,0),1)-1,"")</f>
        <v/>
      </c>
      <c r="U58" s="16" t="str">
        <f t="shared" si="10"/>
        <v/>
      </c>
      <c r="V58" s="14" t="str">
        <f t="shared" si="11"/>
        <v/>
      </c>
      <c r="W58" s="14" t="str">
        <f t="shared" si="12"/>
        <v/>
      </c>
      <c r="X58">
        <f t="shared" ca="1" si="2"/>
        <v>-6.1391582340722013E-2</v>
      </c>
    </row>
    <row r="59" spans="2:24" x14ac:dyDescent="0.25">
      <c r="B59" s="1">
        <v>40233</v>
      </c>
      <c r="C59" s="13">
        <f>ROW()</f>
        <v>59</v>
      </c>
      <c r="D59">
        <v>0.11</v>
      </c>
      <c r="E59">
        <f t="shared" si="3"/>
        <v>0.11</v>
      </c>
      <c r="F59">
        <v>102.64</v>
      </c>
      <c r="G59">
        <v>37.82</v>
      </c>
      <c r="H59" s="10">
        <f t="shared" ca="1" si="1"/>
        <v>10.58856572149991</v>
      </c>
      <c r="I59">
        <v>70.55</v>
      </c>
      <c r="J59">
        <v>436.48</v>
      </c>
      <c r="K59">
        <v>5.9881547860783355</v>
      </c>
      <c r="L59">
        <v>14.27209978558413</v>
      </c>
      <c r="M59">
        <f ca="1">INDIRECT(J$13&amp;ROW())</f>
        <v>436.48</v>
      </c>
      <c r="N59">
        <f t="shared" ca="1" si="4"/>
        <v>1.7151379567486913E-2</v>
      </c>
      <c r="O59" s="14">
        <f t="shared" ca="1" si="5"/>
        <v>1.7147016877639754E-2</v>
      </c>
      <c r="P59" s="14">
        <f t="shared" ca="1" si="6"/>
        <v>4.1457866435374614E-4</v>
      </c>
      <c r="Q59" s="14" t="str">
        <f t="shared" ca="1" si="7"/>
        <v/>
      </c>
      <c r="R59">
        <f t="shared" ca="1" si="8"/>
        <v>822.18203737191038</v>
      </c>
      <c r="S59" t="str">
        <f t="shared" si="9"/>
        <v/>
      </c>
      <c r="T59" s="17" t="str">
        <f>IF(S59=1,R59/INDEX($R35:$R$2011,MATCH(1,S35:S58,0),1)-1,"")</f>
        <v/>
      </c>
      <c r="U59" s="16" t="str">
        <f t="shared" si="10"/>
        <v/>
      </c>
      <c r="V59" s="14" t="str">
        <f t="shared" si="11"/>
        <v/>
      </c>
      <c r="W59" s="14" t="str">
        <f t="shared" si="12"/>
        <v/>
      </c>
      <c r="X59">
        <f t="shared" ca="1" si="2"/>
        <v>1.897390328405715E-2</v>
      </c>
    </row>
    <row r="60" spans="2:24" x14ac:dyDescent="0.25">
      <c r="B60" s="1">
        <v>40234</v>
      </c>
      <c r="C60" s="13">
        <f>ROW()</f>
        <v>60</v>
      </c>
      <c r="D60">
        <v>0.12</v>
      </c>
      <c r="E60">
        <f t="shared" si="3"/>
        <v>0.12</v>
      </c>
      <c r="F60">
        <v>102.5</v>
      </c>
      <c r="G60">
        <v>37.89</v>
      </c>
      <c r="H60" s="10">
        <f t="shared" ca="1" si="1"/>
        <v>10.902455721161012</v>
      </c>
      <c r="I60">
        <v>70.510000000000005</v>
      </c>
      <c r="J60">
        <v>428.8</v>
      </c>
      <c r="K60">
        <v>6.0082364774759069</v>
      </c>
      <c r="L60">
        <v>14.258903660258508</v>
      </c>
      <c r="M60">
        <f ca="1">INDIRECT(J$13&amp;ROW())</f>
        <v>428.8</v>
      </c>
      <c r="N60">
        <f t="shared" ca="1" si="4"/>
        <v>-1.7595307917888547E-2</v>
      </c>
      <c r="O60" s="14">
        <f t="shared" ca="1" si="5"/>
        <v>-1.7600066979115647E-2</v>
      </c>
      <c r="P60" s="14">
        <f t="shared" ca="1" si="6"/>
        <v>2.0695351380073471E-4</v>
      </c>
      <c r="Q60" s="14">
        <f t="shared" ca="1" si="7"/>
        <v>2.0695351380073471E-4</v>
      </c>
      <c r="R60">
        <f t="shared" ca="1" si="8"/>
        <v>807.7154912597947</v>
      </c>
      <c r="S60" t="str">
        <f t="shared" si="9"/>
        <v/>
      </c>
      <c r="T60" s="17" t="str">
        <f>IF(S60=1,R60/INDEX($R36:$R$2011,MATCH(1,S36:S59,0),1)-1,"")</f>
        <v/>
      </c>
      <c r="U60" s="16" t="str">
        <f t="shared" si="10"/>
        <v/>
      </c>
      <c r="V60" s="14" t="str">
        <f t="shared" si="11"/>
        <v/>
      </c>
      <c r="W60" s="14" t="str">
        <f t="shared" si="12"/>
        <v/>
      </c>
      <c r="X60">
        <f t="shared" ca="1" si="2"/>
        <v>2.9644241525908922E-2</v>
      </c>
    </row>
    <row r="61" spans="2:24" x14ac:dyDescent="0.25">
      <c r="B61" s="1">
        <v>40235</v>
      </c>
      <c r="C61" s="13">
        <f>ROW()</f>
        <v>61</v>
      </c>
      <c r="D61">
        <v>0.12</v>
      </c>
      <c r="E61">
        <f t="shared" si="3"/>
        <v>0.12</v>
      </c>
      <c r="F61">
        <v>102.56</v>
      </c>
      <c r="G61">
        <v>37.86</v>
      </c>
      <c r="H61" s="10">
        <f t="shared" ca="1" si="1"/>
        <v>11.341469502320306</v>
      </c>
      <c r="I61">
        <v>70.16</v>
      </c>
      <c r="J61">
        <v>427.84</v>
      </c>
      <c r="K61">
        <v>6.1285315763952912</v>
      </c>
      <c r="L61">
        <v>14.306812740965769</v>
      </c>
      <c r="M61">
        <f ca="1">INDIRECT(J$13&amp;ROW())</f>
        <v>427.84</v>
      </c>
      <c r="N61">
        <f t="shared" ca="1" si="4"/>
        <v>-2.2388059701493601E-3</v>
      </c>
      <c r="O61" s="14">
        <f t="shared" ca="1" si="5"/>
        <v>-2.2435650313764599E-3</v>
      </c>
      <c r="P61" s="14">
        <f t="shared" ca="1" si="6"/>
        <v>9.4210896078295675E-7</v>
      </c>
      <c r="Q61" s="14">
        <f t="shared" ca="1" si="7"/>
        <v>9.4210896078295675E-7</v>
      </c>
      <c r="R61">
        <f t="shared" ca="1" si="8"/>
        <v>805.90717299578012</v>
      </c>
      <c r="S61">
        <f t="shared" si="9"/>
        <v>1</v>
      </c>
      <c r="T61" s="17">
        <f ca="1">IF(S61=1,R61/INDEX($R37:$R$2011,MATCH(1,S37:S60,0),1)-1,"")</f>
        <v>-0.13797549967762757</v>
      </c>
      <c r="U61" s="16">
        <f t="shared" ca="1" si="10"/>
        <v>-0.1380754447197573</v>
      </c>
      <c r="V61" s="14">
        <f t="shared" ca="1" si="11"/>
        <v>5.7830648041365994E-3</v>
      </c>
      <c r="W61" s="14">
        <f t="shared" ca="1" si="12"/>
        <v>5.7830648041365994E-3</v>
      </c>
      <c r="X61">
        <f t="shared" ca="1" si="2"/>
        <v>4.0267421614673005E-2</v>
      </c>
    </row>
    <row r="62" spans="2:24" x14ac:dyDescent="0.25">
      <c r="B62" s="1">
        <v>40238</v>
      </c>
      <c r="C62" s="13">
        <f>ROW()</f>
        <v>62</v>
      </c>
      <c r="D62">
        <v>0.12</v>
      </c>
      <c r="E62">
        <f t="shared" si="3"/>
        <v>0.12</v>
      </c>
      <c r="F62">
        <v>103.63</v>
      </c>
      <c r="G62">
        <v>38.479999999999997</v>
      </c>
      <c r="H62" s="10">
        <f t="shared" ca="1" si="1"/>
        <v>11.604866893430909</v>
      </c>
      <c r="I62">
        <v>69.760000000000005</v>
      </c>
      <c r="J62">
        <v>420.64</v>
      </c>
      <c r="K62">
        <v>6.2454614221112577</v>
      </c>
      <c r="L62">
        <v>14.369521380284192</v>
      </c>
      <c r="M62">
        <f ca="1">INDIRECT(J$13&amp;ROW())</f>
        <v>420.64</v>
      </c>
      <c r="N62">
        <f t="shared" ca="1" si="4"/>
        <v>-1.6828721017202675E-2</v>
      </c>
      <c r="O62" s="14">
        <f t="shared" ca="1" si="5"/>
        <v>-1.6833480078429774E-2</v>
      </c>
      <c r="P62" s="14">
        <f t="shared" ca="1" si="6"/>
        <v>1.8548511652726545E-4</v>
      </c>
      <c r="Q62" s="14">
        <f t="shared" ca="1" si="7"/>
        <v>1.8548511652726545E-4</v>
      </c>
      <c r="R62">
        <f t="shared" ca="1" si="8"/>
        <v>792.34478601567162</v>
      </c>
      <c r="S62" t="str">
        <f t="shared" si="9"/>
        <v/>
      </c>
      <c r="T62" s="17" t="str">
        <f>IF(S62=1,R62/INDEX($R38:$R$2011,MATCH(1,S38:S61,0),1)-1,"")</f>
        <v/>
      </c>
      <c r="U62" s="16" t="str">
        <f t="shared" si="10"/>
        <v/>
      </c>
      <c r="V62" s="14" t="str">
        <f t="shared" si="11"/>
        <v/>
      </c>
      <c r="W62" s="14" t="str">
        <f t="shared" si="12"/>
        <v/>
      </c>
      <c r="X62">
        <f t="shared" ca="1" si="2"/>
        <v>2.3224273631976607E-2</v>
      </c>
    </row>
    <row r="63" spans="2:24" x14ac:dyDescent="0.25">
      <c r="B63" s="1">
        <v>40239</v>
      </c>
      <c r="C63" s="13">
        <f>ROW()</f>
        <v>63</v>
      </c>
      <c r="D63">
        <v>0.12</v>
      </c>
      <c r="E63">
        <f t="shared" si="3"/>
        <v>0.12</v>
      </c>
      <c r="F63">
        <v>103.91</v>
      </c>
      <c r="G63">
        <v>38.590000000000003</v>
      </c>
      <c r="H63" s="10">
        <f t="shared" ca="1" si="1"/>
        <v>11.689279416455729</v>
      </c>
      <c r="I63">
        <v>69.44</v>
      </c>
      <c r="J63">
        <v>410.24</v>
      </c>
      <c r="K63">
        <v>6.3095405109731697</v>
      </c>
      <c r="L63">
        <v>14.432448102703056</v>
      </c>
      <c r="M63">
        <f ca="1">INDIRECT(J$13&amp;ROW())</f>
        <v>410.24</v>
      </c>
      <c r="N63">
        <f t="shared" ca="1" si="4"/>
        <v>-2.4724229745150206E-2</v>
      </c>
      <c r="O63" s="14">
        <f t="shared" ca="1" si="5"/>
        <v>-2.4728988806377306E-2</v>
      </c>
      <c r="P63" s="14">
        <f t="shared" ca="1" si="6"/>
        <v>4.6288665343744806E-4</v>
      </c>
      <c r="Q63" s="14">
        <f t="shared" ca="1" si="7"/>
        <v>4.6288665343744806E-4</v>
      </c>
      <c r="R63">
        <f t="shared" ca="1" si="8"/>
        <v>772.75467148884832</v>
      </c>
      <c r="S63" t="str">
        <f t="shared" si="9"/>
        <v/>
      </c>
      <c r="T63" s="17" t="str">
        <f>IF(S63=1,R63/INDEX($R39:$R$2011,MATCH(1,S39:S62,0),1)-1,"")</f>
        <v/>
      </c>
      <c r="U63" s="16" t="str">
        <f t="shared" si="10"/>
        <v/>
      </c>
      <c r="V63" s="14" t="str">
        <f t="shared" si="11"/>
        <v/>
      </c>
      <c r="W63" s="14" t="str">
        <f t="shared" si="12"/>
        <v/>
      </c>
      <c r="X63">
        <f t="shared" ca="1" si="2"/>
        <v>7.273889808473568E-3</v>
      </c>
    </row>
    <row r="64" spans="2:24" x14ac:dyDescent="0.25">
      <c r="B64" s="1">
        <v>40240</v>
      </c>
      <c r="C64" s="13">
        <f>ROW()</f>
        <v>64</v>
      </c>
      <c r="D64">
        <v>0.14000000000000001</v>
      </c>
      <c r="E64">
        <f t="shared" si="3"/>
        <v>0.14000000000000001</v>
      </c>
      <c r="F64">
        <v>104.01</v>
      </c>
      <c r="G64">
        <v>38.71</v>
      </c>
      <c r="H64" s="10">
        <f t="shared" ca="1" si="1"/>
        <v>12.051341816052934</v>
      </c>
      <c r="I64">
        <v>68.89</v>
      </c>
      <c r="J64">
        <v>405.6</v>
      </c>
      <c r="K64">
        <v>6.3679135314993838</v>
      </c>
      <c r="L64">
        <v>14.570913635741917</v>
      </c>
      <c r="M64">
        <f ca="1">INDIRECT(J$13&amp;ROW())</f>
        <v>405.6</v>
      </c>
      <c r="N64">
        <f t="shared" ca="1" si="4"/>
        <v>-1.1310452418096695E-2</v>
      </c>
      <c r="O64" s="14">
        <f t="shared" ca="1" si="5"/>
        <v>-1.1316004103799626E-2</v>
      </c>
      <c r="P64" s="14">
        <f t="shared" ca="1" si="6"/>
        <v>6.5639424066573035E-5</v>
      </c>
      <c r="Q64" s="14">
        <f t="shared" ca="1" si="7"/>
        <v>6.5639424066573035E-5</v>
      </c>
      <c r="R64">
        <f t="shared" ca="1" si="8"/>
        <v>764.01446654611175</v>
      </c>
      <c r="S64" t="str">
        <f t="shared" si="9"/>
        <v/>
      </c>
      <c r="T64" s="17" t="str">
        <f>IF(S64=1,R64/INDEX($R40:$R$2011,MATCH(1,S40:S63,0),1)-1,"")</f>
        <v/>
      </c>
      <c r="U64" s="16" t="str">
        <f t="shared" si="10"/>
        <v/>
      </c>
      <c r="V64" s="14" t="str">
        <f t="shared" si="11"/>
        <v/>
      </c>
      <c r="W64" s="14" t="str">
        <f t="shared" si="12"/>
        <v/>
      </c>
      <c r="X64">
        <f t="shared" ca="1" si="2"/>
        <v>3.0973885275383892E-2</v>
      </c>
    </row>
    <row r="65" spans="2:24" x14ac:dyDescent="0.25">
      <c r="B65" s="1">
        <v>40241</v>
      </c>
      <c r="C65" s="13">
        <f>ROW()</f>
        <v>65</v>
      </c>
      <c r="D65">
        <v>0.14000000000000001</v>
      </c>
      <c r="E65">
        <f t="shared" si="3"/>
        <v>0.14000000000000001</v>
      </c>
      <c r="F65">
        <v>104.32</v>
      </c>
      <c r="G65">
        <v>38.75</v>
      </c>
      <c r="H65" s="10">
        <f t="shared" ca="1" si="1"/>
        <v>11.906027539687294</v>
      </c>
      <c r="I65">
        <v>68.91</v>
      </c>
      <c r="J65">
        <v>404</v>
      </c>
      <c r="K65">
        <v>6.383985025792545</v>
      </c>
      <c r="L65">
        <v>14.556656861321459</v>
      </c>
      <c r="M65">
        <f ca="1">INDIRECT(J$13&amp;ROW())</f>
        <v>404</v>
      </c>
      <c r="N65">
        <f t="shared" ca="1" si="4"/>
        <v>-3.9447731755424265E-3</v>
      </c>
      <c r="O65" s="14">
        <f t="shared" ca="1" si="5"/>
        <v>-3.9503248612453579E-3</v>
      </c>
      <c r="P65" s="14">
        <f t="shared" ca="1" si="6"/>
        <v>5.4189746819746845E-7</v>
      </c>
      <c r="Q65" s="14">
        <f t="shared" ca="1" si="7"/>
        <v>5.4189746819746845E-7</v>
      </c>
      <c r="R65">
        <f t="shared" ca="1" si="8"/>
        <v>761.00060277275429</v>
      </c>
      <c r="S65" t="str">
        <f t="shared" si="9"/>
        <v/>
      </c>
      <c r="T65" s="17" t="str">
        <f>IF(S65=1,R65/INDEX($R41:$R$2011,MATCH(1,S41:S64,0),1)-1,"")</f>
        <v/>
      </c>
      <c r="U65" s="16" t="str">
        <f t="shared" si="10"/>
        <v/>
      </c>
      <c r="V65" s="14" t="str">
        <f t="shared" si="11"/>
        <v/>
      </c>
      <c r="W65" s="14" t="str">
        <f t="shared" si="12"/>
        <v/>
      </c>
      <c r="X65">
        <f t="shared" ca="1" si="2"/>
        <v>-1.2057933347477998E-2</v>
      </c>
    </row>
    <row r="66" spans="2:24" x14ac:dyDescent="0.25">
      <c r="B66" s="1">
        <v>40242</v>
      </c>
      <c r="C66" s="13">
        <f>ROW()</f>
        <v>66</v>
      </c>
      <c r="D66">
        <v>0.14000000000000001</v>
      </c>
      <c r="E66">
        <f t="shared" si="3"/>
        <v>0.14000000000000001</v>
      </c>
      <c r="F66">
        <v>105.81</v>
      </c>
      <c r="G66">
        <v>39.409999999999997</v>
      </c>
      <c r="H66" s="10">
        <f t="shared" ca="1" si="1"/>
        <v>11.726007426087451</v>
      </c>
      <c r="I66">
        <v>68.03</v>
      </c>
      <c r="J66">
        <v>400.16</v>
      </c>
      <c r="K66">
        <v>6.6679059806979488</v>
      </c>
      <c r="L66">
        <v>14.782372306064596</v>
      </c>
      <c r="M66">
        <f ca="1">INDIRECT(J$13&amp;ROW())</f>
        <v>400.16</v>
      </c>
      <c r="N66">
        <f t="shared" ca="1" si="4"/>
        <v>-9.5049504950494024E-3</v>
      </c>
      <c r="O66" s="14">
        <f t="shared" ca="1" si="5"/>
        <v>-9.5105021807523338E-3</v>
      </c>
      <c r="P66" s="14">
        <f t="shared" ca="1" si="6"/>
        <v>3.96435721747589E-5</v>
      </c>
      <c r="Q66" s="14">
        <f t="shared" ca="1" si="7"/>
        <v>3.96435721747589E-5</v>
      </c>
      <c r="R66">
        <f t="shared" ca="1" si="8"/>
        <v>753.76732971669651</v>
      </c>
      <c r="S66" t="str">
        <f t="shared" si="9"/>
        <v/>
      </c>
      <c r="T66" s="17" t="str">
        <f>IF(S66=1,R66/INDEX($R42:$R$2011,MATCH(1,S42:S65,0),1)-1,"")</f>
        <v/>
      </c>
      <c r="U66" s="16" t="str">
        <f t="shared" si="10"/>
        <v/>
      </c>
      <c r="V66" s="14" t="str">
        <f t="shared" si="11"/>
        <v/>
      </c>
      <c r="W66" s="14" t="str">
        <f t="shared" si="12"/>
        <v/>
      </c>
      <c r="X66">
        <f t="shared" ca="1" si="2"/>
        <v>-1.5120082076055015E-2</v>
      </c>
    </row>
    <row r="67" spans="2:24" x14ac:dyDescent="0.25">
      <c r="B67" s="1">
        <v>40245</v>
      </c>
      <c r="C67" s="13">
        <f>ROW()</f>
        <v>67</v>
      </c>
      <c r="D67">
        <v>0.14000000000000001</v>
      </c>
      <c r="E67">
        <f t="shared" si="3"/>
        <v>0.14000000000000001</v>
      </c>
      <c r="F67">
        <v>105.83</v>
      </c>
      <c r="G67">
        <v>39.479999999999997</v>
      </c>
      <c r="H67" s="10">
        <f t="shared" ca="1" si="1"/>
        <v>12.354196105962275</v>
      </c>
      <c r="I67">
        <v>67.400000000000006</v>
      </c>
      <c r="J67">
        <v>384.16</v>
      </c>
      <c r="K67">
        <v>6.7628051456279525</v>
      </c>
      <c r="L67">
        <v>14.81861640442389</v>
      </c>
      <c r="M67">
        <f ca="1">INDIRECT(J$13&amp;ROW())</f>
        <v>384.16</v>
      </c>
      <c r="N67">
        <f t="shared" ca="1" si="4"/>
        <v>-3.9984006397441041E-2</v>
      </c>
      <c r="O67" s="14">
        <f t="shared" ca="1" si="5"/>
        <v>-3.9989558083143972E-2</v>
      </c>
      <c r="P67" s="14">
        <f t="shared" ca="1" si="6"/>
        <v>1.3524278442383056E-3</v>
      </c>
      <c r="Q67" s="14">
        <f t="shared" ca="1" si="7"/>
        <v>1.3524278442383056E-3</v>
      </c>
      <c r="R67">
        <f t="shared" ca="1" si="8"/>
        <v>723.62869198312205</v>
      </c>
      <c r="S67" t="str">
        <f t="shared" si="9"/>
        <v/>
      </c>
      <c r="T67" s="17" t="str">
        <f>IF(S67=1,R67/INDEX($R43:$R$2011,MATCH(1,S43:S66,0),1)-1,"")</f>
        <v/>
      </c>
      <c r="U67" s="16" t="str">
        <f t="shared" si="10"/>
        <v/>
      </c>
      <c r="V67" s="14" t="str">
        <f t="shared" si="11"/>
        <v/>
      </c>
      <c r="W67" s="14" t="str">
        <f t="shared" si="12"/>
        <v/>
      </c>
      <c r="X67">
        <f t="shared" ca="1" si="2"/>
        <v>5.3572256698154748E-2</v>
      </c>
    </row>
    <row r="68" spans="2:24" x14ac:dyDescent="0.25">
      <c r="B68" s="1">
        <v>40246</v>
      </c>
      <c r="C68" s="13">
        <f>ROW()</f>
        <v>68</v>
      </c>
      <c r="D68">
        <v>0.15</v>
      </c>
      <c r="E68">
        <f t="shared" si="3"/>
        <v>0.15</v>
      </c>
      <c r="F68">
        <v>106.01</v>
      </c>
      <c r="G68">
        <v>39.479999999999997</v>
      </c>
      <c r="H68" s="10">
        <f t="shared" ca="1" si="1"/>
        <v>12.318108870263426</v>
      </c>
      <c r="I68">
        <v>67.47</v>
      </c>
      <c r="J68">
        <v>376.8</v>
      </c>
      <c r="K68">
        <v>6.7477693571376269</v>
      </c>
      <c r="L68">
        <v>14.843137750843015</v>
      </c>
      <c r="M68">
        <f ca="1">INDIRECT(J$13&amp;ROW())</f>
        <v>376.8</v>
      </c>
      <c r="N68">
        <f t="shared" ca="1" si="4"/>
        <v>-1.9158683881715932E-2</v>
      </c>
      <c r="O68" s="14">
        <f t="shared" ca="1" si="5"/>
        <v>-1.9164631820530742E-2</v>
      </c>
      <c r="P68" s="14">
        <f t="shared" ca="1" si="6"/>
        <v>2.5441665784901759E-4</v>
      </c>
      <c r="Q68" s="14">
        <f t="shared" ca="1" si="7"/>
        <v>2.5441665784901759E-4</v>
      </c>
      <c r="R68">
        <f t="shared" ca="1" si="8"/>
        <v>709.76491862567786</v>
      </c>
      <c r="S68" t="str">
        <f t="shared" si="9"/>
        <v/>
      </c>
      <c r="T68" s="17" t="str">
        <f>IF(S68=1,R68/INDEX($R44:$R$2011,MATCH(1,S44:S67,0),1)-1,"")</f>
        <v/>
      </c>
      <c r="U68" s="16" t="str">
        <f t="shared" si="10"/>
        <v/>
      </c>
      <c r="V68" s="14" t="str">
        <f t="shared" si="11"/>
        <v/>
      </c>
      <c r="W68" s="14" t="str">
        <f t="shared" si="12"/>
        <v/>
      </c>
      <c r="X68">
        <f t="shared" ca="1" si="2"/>
        <v>-2.9210509036223594E-3</v>
      </c>
    </row>
    <row r="69" spans="2:24" x14ac:dyDescent="0.25">
      <c r="B69" s="1">
        <v>40247</v>
      </c>
      <c r="C69" s="13">
        <f>ROW()</f>
        <v>69</v>
      </c>
      <c r="D69">
        <v>0.14000000000000001</v>
      </c>
      <c r="E69">
        <f t="shared" si="3"/>
        <v>0.14000000000000001</v>
      </c>
      <c r="F69">
        <v>106.48</v>
      </c>
      <c r="G69">
        <v>39.75</v>
      </c>
      <c r="H69" s="10">
        <f t="shared" ca="1" si="1"/>
        <v>12.245037162370201</v>
      </c>
      <c r="I69">
        <v>68.09</v>
      </c>
      <c r="J69">
        <v>380.64</v>
      </c>
      <c r="K69">
        <v>6.7028410954632527</v>
      </c>
      <c r="L69">
        <v>14.619326705171641</v>
      </c>
      <c r="M69">
        <f ca="1">INDIRECT(J$13&amp;ROW())</f>
        <v>380.64</v>
      </c>
      <c r="N69">
        <f t="shared" ca="1" si="4"/>
        <v>1.0191082802547768E-2</v>
      </c>
      <c r="O69" s="14">
        <f t="shared" ca="1" si="5"/>
        <v>1.0185531116844837E-2</v>
      </c>
      <c r="P69" s="14">
        <f t="shared" ca="1" si="6"/>
        <v>1.7955247259758325E-4</v>
      </c>
      <c r="Q69" s="14" t="str">
        <f t="shared" ca="1" si="7"/>
        <v/>
      </c>
      <c r="R69">
        <f t="shared" ca="1" si="8"/>
        <v>716.99819168173576</v>
      </c>
      <c r="S69" t="str">
        <f t="shared" si="9"/>
        <v/>
      </c>
      <c r="T69" s="17" t="str">
        <f>IF(S69=1,R69/INDEX($R45:$R$2011,MATCH(1,S45:S68,0),1)-1,"")</f>
        <v/>
      </c>
      <c r="U69" s="16" t="str">
        <f t="shared" si="10"/>
        <v/>
      </c>
      <c r="V69" s="14" t="str">
        <f t="shared" si="11"/>
        <v/>
      </c>
      <c r="W69" s="14" t="str">
        <f t="shared" si="12"/>
        <v/>
      </c>
      <c r="X69">
        <f t="shared" ca="1" si="2"/>
        <v>-5.932055696440933E-3</v>
      </c>
    </row>
    <row r="70" spans="2:24" x14ac:dyDescent="0.25">
      <c r="B70" s="1">
        <v>40248</v>
      </c>
      <c r="C70" s="13">
        <f>ROW()</f>
        <v>70</v>
      </c>
      <c r="D70">
        <v>0.14000000000000001</v>
      </c>
      <c r="E70">
        <f t="shared" si="3"/>
        <v>0.14000000000000001</v>
      </c>
      <c r="F70">
        <v>106.92</v>
      </c>
      <c r="G70">
        <v>39.85</v>
      </c>
      <c r="H70" s="10">
        <f t="shared" ca="1" si="1"/>
        <v>12.288164212655062</v>
      </c>
      <c r="I70">
        <v>68.88</v>
      </c>
      <c r="J70">
        <v>382.24</v>
      </c>
      <c r="K70">
        <v>6.6516375084952326</v>
      </c>
      <c r="L70">
        <v>14.549478147855847</v>
      </c>
      <c r="M70">
        <f ca="1">INDIRECT(J$13&amp;ROW())</f>
        <v>382.24</v>
      </c>
      <c r="N70">
        <f t="shared" ca="1" si="4"/>
        <v>4.2034468263976166E-3</v>
      </c>
      <c r="O70" s="14">
        <f t="shared" ca="1" si="5"/>
        <v>4.1978951406946852E-3</v>
      </c>
      <c r="P70" s="14">
        <f t="shared" ca="1" si="6"/>
        <v>5.4938976588146053E-5</v>
      </c>
      <c r="Q70" s="14" t="str">
        <f t="shared" ca="1" si="7"/>
        <v/>
      </c>
      <c r="R70">
        <f t="shared" ca="1" si="8"/>
        <v>720.01205545509322</v>
      </c>
      <c r="S70" t="str">
        <f t="shared" si="9"/>
        <v/>
      </c>
      <c r="T70" s="17" t="str">
        <f>IF(S70=1,R70/INDEX($R46:$R$2011,MATCH(1,S46:S69,0),1)-1,"")</f>
        <v/>
      </c>
      <c r="U70" s="16" t="str">
        <f t="shared" si="10"/>
        <v/>
      </c>
      <c r="V70" s="14" t="str">
        <f t="shared" si="11"/>
        <v/>
      </c>
      <c r="W70" s="14" t="str">
        <f t="shared" si="12"/>
        <v/>
      </c>
      <c r="X70">
        <f t="shared" ca="1" si="2"/>
        <v>3.5220024008903996E-3</v>
      </c>
    </row>
    <row r="71" spans="2:24" x14ac:dyDescent="0.25">
      <c r="B71" s="1">
        <v>40249</v>
      </c>
      <c r="C71" s="13">
        <f>ROW()</f>
        <v>71</v>
      </c>
      <c r="D71">
        <v>0.14000000000000001</v>
      </c>
      <c r="E71">
        <f t="shared" si="3"/>
        <v>0.14000000000000001</v>
      </c>
      <c r="F71">
        <v>106.93</v>
      </c>
      <c r="G71">
        <v>39.869999999999997</v>
      </c>
      <c r="H71" s="10">
        <f t="shared" ca="1" si="1"/>
        <v>12.626648461998407</v>
      </c>
      <c r="I71">
        <v>68.55</v>
      </c>
      <c r="J71">
        <v>385.28</v>
      </c>
      <c r="K71">
        <v>6.7027706155634403</v>
      </c>
      <c r="L71">
        <v>14.656759007837245</v>
      </c>
      <c r="M71">
        <f ca="1">INDIRECT(J$13&amp;ROW())</f>
        <v>385.28</v>
      </c>
      <c r="N71">
        <f t="shared" ca="1" si="4"/>
        <v>7.9531184596064453E-3</v>
      </c>
      <c r="O71" s="14">
        <f t="shared" ca="1" si="5"/>
        <v>7.9475667739035138E-3</v>
      </c>
      <c r="P71" s="14">
        <f t="shared" ca="1" si="6"/>
        <v>1.2458476978873106E-4</v>
      </c>
      <c r="Q71" s="14" t="str">
        <f t="shared" ca="1" si="7"/>
        <v/>
      </c>
      <c r="R71">
        <f t="shared" ca="1" si="8"/>
        <v>725.73839662447233</v>
      </c>
      <c r="S71" t="str">
        <f t="shared" si="9"/>
        <v/>
      </c>
      <c r="T71" s="17" t="str">
        <f>IF(S71=1,R71/INDEX($R47:$R$2011,MATCH(1,S47:S70,0),1)-1,"")</f>
        <v/>
      </c>
      <c r="U71" s="16" t="str">
        <f t="shared" si="10"/>
        <v/>
      </c>
      <c r="V71" s="14" t="str">
        <f t="shared" si="11"/>
        <v/>
      </c>
      <c r="W71" s="14" t="str">
        <f t="shared" si="12"/>
        <v/>
      </c>
      <c r="X71">
        <f t="shared" ca="1" si="2"/>
        <v>2.7545550619738117E-2</v>
      </c>
    </row>
    <row r="72" spans="2:24" x14ac:dyDescent="0.25">
      <c r="B72" s="1">
        <v>40252</v>
      </c>
      <c r="C72" s="13">
        <f>ROW()</f>
        <v>72</v>
      </c>
      <c r="D72">
        <v>0.14000000000000001</v>
      </c>
      <c r="E72">
        <f t="shared" si="3"/>
        <v>0.14000000000000001</v>
      </c>
      <c r="F72">
        <v>106.96</v>
      </c>
      <c r="G72">
        <v>39.85</v>
      </c>
      <c r="H72" s="10">
        <f t="shared" ca="1" si="1"/>
        <v>12.842337176669576</v>
      </c>
      <c r="I72">
        <v>68.97</v>
      </c>
      <c r="J72">
        <v>381.6</v>
      </c>
      <c r="K72">
        <v>6.6957465879570988</v>
      </c>
      <c r="L72">
        <v>14.564921165321277</v>
      </c>
      <c r="M72">
        <f ca="1">INDIRECT(J$13&amp;ROW())</f>
        <v>381.6</v>
      </c>
      <c r="N72">
        <f t="shared" ca="1" si="4"/>
        <v>-9.5514950166111223E-3</v>
      </c>
      <c r="O72" s="14">
        <f t="shared" ca="1" si="5"/>
        <v>-9.5570467023140537E-3</v>
      </c>
      <c r="P72" s="14">
        <f t="shared" ca="1" si="6"/>
        <v>4.0231856428886686E-5</v>
      </c>
      <c r="Q72" s="14">
        <f t="shared" ca="1" si="7"/>
        <v>4.0231856428886686E-5</v>
      </c>
      <c r="R72">
        <f t="shared" ca="1" si="8"/>
        <v>718.80650994575035</v>
      </c>
      <c r="S72" t="str">
        <f t="shared" si="9"/>
        <v/>
      </c>
      <c r="T72" s="17" t="str">
        <f>IF(S72=1,R72/INDEX($R48:$R$2011,MATCH(1,S48:S71,0),1)-1,"")</f>
        <v/>
      </c>
      <c r="U72" s="16" t="str">
        <f t="shared" si="10"/>
        <v/>
      </c>
      <c r="V72" s="14" t="str">
        <f t="shared" si="11"/>
        <v/>
      </c>
      <c r="W72" s="14" t="str">
        <f t="shared" si="12"/>
        <v/>
      </c>
      <c r="X72">
        <f t="shared" ca="1" si="2"/>
        <v>1.7082024206210702E-2</v>
      </c>
    </row>
    <row r="73" spans="2:24" x14ac:dyDescent="0.25">
      <c r="B73" s="1">
        <v>40253</v>
      </c>
      <c r="C73" s="13">
        <f>ROW()</f>
        <v>73</v>
      </c>
      <c r="D73">
        <v>0.16</v>
      </c>
      <c r="E73">
        <f t="shared" si="3"/>
        <v>0.16</v>
      </c>
      <c r="F73">
        <v>107.81</v>
      </c>
      <c r="G73">
        <v>40.26</v>
      </c>
      <c r="H73" s="10">
        <f t="shared" ca="1" si="1"/>
        <v>12.840818768653335</v>
      </c>
      <c r="I73">
        <v>68.260000000000005</v>
      </c>
      <c r="J73">
        <v>382.4</v>
      </c>
      <c r="K73">
        <v>6.8828041486773897</v>
      </c>
      <c r="L73">
        <v>14.746623395083001</v>
      </c>
      <c r="M73">
        <f ca="1">INDIRECT(J$13&amp;ROW())</f>
        <v>382.4</v>
      </c>
      <c r="N73">
        <f t="shared" ca="1" si="4"/>
        <v>2.0964360587001352E-3</v>
      </c>
      <c r="O73" s="14">
        <f t="shared" ca="1" si="5"/>
        <v>2.0900919061803691E-3</v>
      </c>
      <c r="P73" s="14">
        <f t="shared" ca="1" si="6"/>
        <v>2.8135385397230274E-5</v>
      </c>
      <c r="Q73" s="14" t="str">
        <f t="shared" ca="1" si="7"/>
        <v/>
      </c>
      <c r="R73">
        <f t="shared" ca="1" si="8"/>
        <v>720.31344183242902</v>
      </c>
      <c r="S73" t="str">
        <f t="shared" si="9"/>
        <v/>
      </c>
      <c r="T73" s="17" t="str">
        <f>IF(S73=1,R73/INDEX($R49:$R$2011,MATCH(1,S49:S72,0),1)-1,"")</f>
        <v/>
      </c>
      <c r="U73" s="16" t="str">
        <f t="shared" si="10"/>
        <v/>
      </c>
      <c r="V73" s="14" t="str">
        <f t="shared" si="11"/>
        <v/>
      </c>
      <c r="W73" s="14" t="str">
        <f t="shared" si="12"/>
        <v/>
      </c>
      <c r="X73">
        <f t="shared" ca="1" si="2"/>
        <v>-1.182345546105132E-4</v>
      </c>
    </row>
    <row r="74" spans="2:24" x14ac:dyDescent="0.25">
      <c r="B74" s="1">
        <v>40254</v>
      </c>
      <c r="C74" s="13">
        <f>ROW()</f>
        <v>74</v>
      </c>
      <c r="D74">
        <v>0.15</v>
      </c>
      <c r="E74">
        <f t="shared" si="3"/>
        <v>0.15</v>
      </c>
      <c r="F74">
        <v>108.45</v>
      </c>
      <c r="G74">
        <v>40.590000000000003</v>
      </c>
      <c r="H74" s="10">
        <f t="shared" ca="1" si="1"/>
        <v>12.418736096844471</v>
      </c>
      <c r="I74">
        <v>67.33</v>
      </c>
      <c r="J74">
        <v>370.72</v>
      </c>
      <c r="K74">
        <v>7.1435386907297502</v>
      </c>
      <c r="L74">
        <v>14.859905357783447</v>
      </c>
      <c r="M74">
        <f ca="1">INDIRECT(J$13&amp;ROW())</f>
        <v>370.72</v>
      </c>
      <c r="N74">
        <f t="shared" ca="1" si="4"/>
        <v>-3.054393305439318E-2</v>
      </c>
      <c r="O74" s="14">
        <f t="shared" ca="1" si="5"/>
        <v>-3.054988099320799E-2</v>
      </c>
      <c r="P74" s="14">
        <f t="shared" ca="1" si="6"/>
        <v>7.4724011103693435E-4</v>
      </c>
      <c r="Q74" s="14">
        <f t="shared" ca="1" si="7"/>
        <v>7.4724011103693435E-4</v>
      </c>
      <c r="R74">
        <f t="shared" ca="1" si="8"/>
        <v>698.31223628691976</v>
      </c>
      <c r="S74" t="str">
        <f t="shared" si="9"/>
        <v/>
      </c>
      <c r="T74" s="17" t="str">
        <f>IF(S74=1,R74/INDEX($R50:$R$2011,MATCH(1,S50:S73,0),1)-1,"")</f>
        <v/>
      </c>
      <c r="U74" s="16" t="str">
        <f t="shared" si="10"/>
        <v/>
      </c>
      <c r="V74" s="14" t="str">
        <f t="shared" si="11"/>
        <v/>
      </c>
      <c r="W74" s="14" t="str">
        <f t="shared" si="12"/>
        <v/>
      </c>
      <c r="X74">
        <f t="shared" ca="1" si="2"/>
        <v>-3.2870386181233301E-2</v>
      </c>
    </row>
    <row r="75" spans="2:24" x14ac:dyDescent="0.25">
      <c r="B75" s="1">
        <v>40255</v>
      </c>
      <c r="C75" s="13">
        <f>ROW()</f>
        <v>75</v>
      </c>
      <c r="D75">
        <v>0.14000000000000001</v>
      </c>
      <c r="E75">
        <f t="shared" si="3"/>
        <v>0.14000000000000001</v>
      </c>
      <c r="F75">
        <v>108.4</v>
      </c>
      <c r="G75">
        <v>40.4</v>
      </c>
      <c r="H75" s="10">
        <f t="shared" ca="1" si="1"/>
        <v>12.086020242953147</v>
      </c>
      <c r="I75">
        <v>67.040000000000006</v>
      </c>
      <c r="J75">
        <v>358.24</v>
      </c>
      <c r="K75">
        <v>7.2485759600756934</v>
      </c>
      <c r="L75">
        <v>14.933319899909414</v>
      </c>
      <c r="M75">
        <f ca="1">INDIRECT(J$13&amp;ROW())</f>
        <v>358.24</v>
      </c>
      <c r="N75">
        <f t="shared" ca="1" si="4"/>
        <v>-3.3664220975399228E-2</v>
      </c>
      <c r="O75" s="14">
        <f t="shared" ca="1" si="5"/>
        <v>-3.366977266110216E-2</v>
      </c>
      <c r="P75" s="14">
        <f t="shared" ca="1" si="6"/>
        <v>9.2754263662397809E-4</v>
      </c>
      <c r="Q75" s="14">
        <f t="shared" ca="1" si="7"/>
        <v>9.2754263662397809E-4</v>
      </c>
      <c r="R75">
        <f t="shared" ca="1" si="8"/>
        <v>674.80409885473171</v>
      </c>
      <c r="S75" t="str">
        <f t="shared" si="9"/>
        <v/>
      </c>
      <c r="T75" s="17" t="str">
        <f>IF(S75=1,R75/INDEX($R51:$R$2011,MATCH(1,S51:S74,0),1)-1,"")</f>
        <v/>
      </c>
      <c r="U75" s="16" t="str">
        <f t="shared" si="10"/>
        <v/>
      </c>
      <c r="V75" s="14" t="str">
        <f t="shared" si="11"/>
        <v/>
      </c>
      <c r="W75" s="14" t="str">
        <f t="shared" si="12"/>
        <v/>
      </c>
      <c r="X75">
        <f t="shared" ca="1" si="2"/>
        <v>-2.6791442486314217E-2</v>
      </c>
    </row>
    <row r="76" spans="2:24" x14ac:dyDescent="0.25">
      <c r="B76" s="1">
        <v>40256</v>
      </c>
      <c r="C76" s="13">
        <f>ROW()</f>
        <v>76</v>
      </c>
      <c r="D76">
        <v>0.14000000000000001</v>
      </c>
      <c r="E76">
        <f t="shared" si="3"/>
        <v>0.14000000000000001</v>
      </c>
      <c r="F76">
        <v>107.85</v>
      </c>
      <c r="G76">
        <v>40.08</v>
      </c>
      <c r="H76" s="10">
        <f t="shared" ca="1" si="1"/>
        <v>12.132158073265229</v>
      </c>
      <c r="I76">
        <v>67.69</v>
      </c>
      <c r="J76">
        <v>353.28</v>
      </c>
      <c r="K76">
        <v>7.1086699287515795</v>
      </c>
      <c r="L76">
        <v>14.78495474103854</v>
      </c>
      <c r="M76">
        <f ca="1">INDIRECT(J$13&amp;ROW())</f>
        <v>353.28</v>
      </c>
      <c r="N76">
        <f t="shared" ca="1" si="4"/>
        <v>-1.3845466726217115E-2</v>
      </c>
      <c r="O76" s="14">
        <f t="shared" ca="1" si="5"/>
        <v>-1.3851018411920046E-2</v>
      </c>
      <c r="P76" s="14">
        <f t="shared" ca="1" si="6"/>
        <v>1.1314216106330924E-4</v>
      </c>
      <c r="Q76" s="14">
        <f t="shared" ca="1" si="7"/>
        <v>1.1314216106330924E-4</v>
      </c>
      <c r="R76">
        <f t="shared" ca="1" si="8"/>
        <v>665.46112115732365</v>
      </c>
      <c r="S76" t="str">
        <f t="shared" si="9"/>
        <v/>
      </c>
      <c r="T76" s="17" t="str">
        <f>IF(S76=1,R76/INDEX($R52:$R$2011,MATCH(1,S52:S75,0),1)-1,"")</f>
        <v/>
      </c>
      <c r="U76" s="16" t="str">
        <f t="shared" si="10"/>
        <v/>
      </c>
      <c r="V76" s="14" t="str">
        <f t="shared" si="11"/>
        <v/>
      </c>
      <c r="W76" s="14" t="str">
        <f t="shared" si="12"/>
        <v/>
      </c>
      <c r="X76">
        <f t="shared" ca="1" si="2"/>
        <v>3.8174543302609688E-3</v>
      </c>
    </row>
    <row r="77" spans="2:24" x14ac:dyDescent="0.25">
      <c r="B77" s="1">
        <v>40259</v>
      </c>
      <c r="C77" s="13">
        <f>ROW()</f>
        <v>77</v>
      </c>
      <c r="D77">
        <v>0.14000000000000001</v>
      </c>
      <c r="E77">
        <f t="shared" si="3"/>
        <v>0.14000000000000001</v>
      </c>
      <c r="F77">
        <v>108.43</v>
      </c>
      <c r="G77">
        <v>40.35</v>
      </c>
      <c r="H77" s="10">
        <f t="shared" ca="1" si="1"/>
        <v>12.015884116840159</v>
      </c>
      <c r="I77">
        <v>67.41</v>
      </c>
      <c r="J77">
        <v>357.44</v>
      </c>
      <c r="K77">
        <v>7.2007492085815743</v>
      </c>
      <c r="L77">
        <v>14.844234198204736</v>
      </c>
      <c r="M77">
        <f ca="1">INDIRECT(J$13&amp;ROW())</f>
        <v>357.44</v>
      </c>
      <c r="N77">
        <f t="shared" ca="1" si="4"/>
        <v>1.1775362318840576E-2</v>
      </c>
      <c r="O77" s="14">
        <f t="shared" ca="1" si="5"/>
        <v>1.1769810633137645E-2</v>
      </c>
      <c r="P77" s="14">
        <f t="shared" ca="1" si="6"/>
        <v>2.2452021524725562E-4</v>
      </c>
      <c r="Q77" s="14" t="str">
        <f t="shared" ca="1" si="7"/>
        <v/>
      </c>
      <c r="R77">
        <f t="shared" ca="1" si="8"/>
        <v>673.29716696805303</v>
      </c>
      <c r="S77" t="str">
        <f t="shared" si="9"/>
        <v/>
      </c>
      <c r="T77" s="17" t="str">
        <f>IF(S77=1,R77/INDEX($R53:$R$2011,MATCH(1,S53:S76,0),1)-1,"")</f>
        <v/>
      </c>
      <c r="U77" s="16" t="str">
        <f t="shared" si="10"/>
        <v/>
      </c>
      <c r="V77" s="14" t="str">
        <f t="shared" si="11"/>
        <v/>
      </c>
      <c r="W77" s="14" t="str">
        <f t="shared" si="12"/>
        <v/>
      </c>
      <c r="X77">
        <f t="shared" ca="1" si="2"/>
        <v>-9.5839467078238823E-3</v>
      </c>
    </row>
    <row r="78" spans="2:24" x14ac:dyDescent="0.25">
      <c r="B78" s="1">
        <v>40260</v>
      </c>
      <c r="C78" s="13">
        <f>ROW()</f>
        <v>78</v>
      </c>
      <c r="D78">
        <v>0.13</v>
      </c>
      <c r="E78">
        <f t="shared" si="3"/>
        <v>0.13</v>
      </c>
      <c r="F78">
        <v>109.19</v>
      </c>
      <c r="G78">
        <v>40.659999999999997</v>
      </c>
      <c r="H78" s="10">
        <f t="shared" ca="1" si="1"/>
        <v>11.917922878704196</v>
      </c>
      <c r="I78">
        <v>66.92</v>
      </c>
      <c r="J78">
        <v>350.88</v>
      </c>
      <c r="K78">
        <v>7.3507221662072224</v>
      </c>
      <c r="L78">
        <v>14.927522263265447</v>
      </c>
      <c r="M78">
        <f ca="1">INDIRECT(J$13&amp;ROW())</f>
        <v>350.88</v>
      </c>
      <c r="N78">
        <f t="shared" ca="1" si="4"/>
        <v>-1.8352730528200523E-2</v>
      </c>
      <c r="O78" s="14">
        <f t="shared" ca="1" si="5"/>
        <v>-1.8357885921376882E-2</v>
      </c>
      <c r="P78" s="14">
        <f t="shared" ca="1" si="6"/>
        <v>2.2933158652229806E-4</v>
      </c>
      <c r="Q78" s="14">
        <f t="shared" ca="1" si="7"/>
        <v>2.2933158652229806E-4</v>
      </c>
      <c r="R78">
        <f t="shared" ca="1" si="8"/>
        <v>660.94032549728752</v>
      </c>
      <c r="S78" t="str">
        <f t="shared" si="9"/>
        <v/>
      </c>
      <c r="T78" s="17" t="str">
        <f>IF(S78=1,R78/INDEX($R54:$R$2011,MATCH(1,S54:S77,0),1)-1,"")</f>
        <v/>
      </c>
      <c r="U78" s="16" t="str">
        <f t="shared" si="10"/>
        <v/>
      </c>
      <c r="V78" s="14" t="str">
        <f t="shared" si="11"/>
        <v/>
      </c>
      <c r="W78" s="14" t="str">
        <f t="shared" si="12"/>
        <v/>
      </c>
      <c r="X78">
        <f t="shared" ca="1" si="2"/>
        <v>-8.152645047455994E-3</v>
      </c>
    </row>
    <row r="79" spans="2:24" x14ac:dyDescent="0.25">
      <c r="B79" s="1">
        <v>40261</v>
      </c>
      <c r="C79" s="13">
        <f>ROW()</f>
        <v>79</v>
      </c>
      <c r="D79">
        <v>0.14000000000000001</v>
      </c>
      <c r="E79">
        <f t="shared" si="3"/>
        <v>0.14000000000000001</v>
      </c>
      <c r="F79">
        <v>108.66</v>
      </c>
      <c r="G79">
        <v>40.36</v>
      </c>
      <c r="H79" s="10">
        <f t="shared" ca="1" si="1"/>
        <v>12.548764404392589</v>
      </c>
      <c r="I79">
        <v>67.77</v>
      </c>
      <c r="J79">
        <v>344.16</v>
      </c>
      <c r="K79">
        <v>7.1966692528201426</v>
      </c>
      <c r="L79">
        <v>14.776230797462116</v>
      </c>
      <c r="M79">
        <f ca="1">INDIRECT(J$13&amp;ROW())</f>
        <v>344.16</v>
      </c>
      <c r="N79">
        <f t="shared" ca="1" si="4"/>
        <v>-1.9151846785225635E-2</v>
      </c>
      <c r="O79" s="14">
        <f t="shared" ca="1" si="5"/>
        <v>-1.9157398470928566E-2</v>
      </c>
      <c r="P79" s="14">
        <f t="shared" ca="1" si="6"/>
        <v>2.5418595989753757E-4</v>
      </c>
      <c r="Q79" s="14">
        <f t="shared" ca="1" si="7"/>
        <v>2.5418595989753757E-4</v>
      </c>
      <c r="R79">
        <f t="shared" ca="1" si="8"/>
        <v>648.28209764918631</v>
      </c>
      <c r="S79" t="str">
        <f t="shared" si="9"/>
        <v/>
      </c>
      <c r="T79" s="17" t="str">
        <f>IF(S79=1,R79/INDEX($R55:$R$2011,MATCH(1,S55:S78,0),1)-1,"")</f>
        <v/>
      </c>
      <c r="U79" s="16" t="str">
        <f t="shared" si="10"/>
        <v/>
      </c>
      <c r="V79" s="14" t="str">
        <f t="shared" si="11"/>
        <v/>
      </c>
      <c r="W79" s="14" t="str">
        <f t="shared" si="12"/>
        <v/>
      </c>
      <c r="X79">
        <f t="shared" ca="1" si="2"/>
        <v>5.2932170488837804E-2</v>
      </c>
    </row>
    <row r="80" spans="2:24" x14ac:dyDescent="0.25">
      <c r="B80" s="1">
        <v>40262</v>
      </c>
      <c r="C80" s="13">
        <f>ROW()</f>
        <v>80</v>
      </c>
      <c r="D80">
        <v>0.13</v>
      </c>
      <c r="E80">
        <f t="shared" si="3"/>
        <v>0.13</v>
      </c>
      <c r="F80">
        <v>108.48</v>
      </c>
      <c r="G80">
        <v>40.19</v>
      </c>
      <c r="H80" s="10">
        <f t="shared" ca="1" si="1"/>
        <v>12.630565270775094</v>
      </c>
      <c r="I80">
        <v>67.86</v>
      </c>
      <c r="J80">
        <v>352.96</v>
      </c>
      <c r="K80">
        <v>7.1174744920305235</v>
      </c>
      <c r="L80">
        <v>14.700313621933436</v>
      </c>
      <c r="M80">
        <f ca="1">INDIRECT(J$13&amp;ROW())</f>
        <v>352.96</v>
      </c>
      <c r="N80">
        <f t="shared" ca="1" si="4"/>
        <v>2.556950255695023E-2</v>
      </c>
      <c r="O80" s="14">
        <f t="shared" ca="1" si="5"/>
        <v>2.5564347163773871E-2</v>
      </c>
      <c r="P80" s="14">
        <f t="shared" ca="1" si="6"/>
        <v>8.2820408657471726E-4</v>
      </c>
      <c r="Q80" s="14" t="str">
        <f t="shared" ca="1" si="7"/>
        <v/>
      </c>
      <c r="R80">
        <f t="shared" ca="1" si="8"/>
        <v>664.85834840265227</v>
      </c>
      <c r="S80" t="str">
        <f t="shared" si="9"/>
        <v/>
      </c>
      <c r="T80" s="17" t="str">
        <f>IF(S80=1,R80/INDEX($R56:$R$2011,MATCH(1,S56:S79,0),1)-1,"")</f>
        <v/>
      </c>
      <c r="U80" s="16" t="str">
        <f t="shared" si="10"/>
        <v/>
      </c>
      <c r="V80" s="14" t="str">
        <f t="shared" si="11"/>
        <v/>
      </c>
      <c r="W80" s="14" t="str">
        <f t="shared" si="12"/>
        <v/>
      </c>
      <c r="X80">
        <f t="shared" ca="1" si="2"/>
        <v>6.5186391063227879E-3</v>
      </c>
    </row>
    <row r="81" spans="2:24" x14ac:dyDescent="0.25">
      <c r="B81" s="1">
        <v>40263</v>
      </c>
      <c r="C81" s="13">
        <f>ROW()</f>
        <v>81</v>
      </c>
      <c r="D81">
        <v>0.13</v>
      </c>
      <c r="E81">
        <f t="shared" si="3"/>
        <v>0.13</v>
      </c>
      <c r="F81">
        <v>108.42</v>
      </c>
      <c r="G81">
        <v>40.25</v>
      </c>
      <c r="H81" s="10">
        <f t="shared" ca="1" si="1"/>
        <v>12.552243048821824</v>
      </c>
      <c r="I81">
        <v>68.099999999999994</v>
      </c>
      <c r="J81">
        <v>356.96</v>
      </c>
      <c r="K81">
        <v>7.1905636931315655</v>
      </c>
      <c r="L81">
        <v>14.730542366660018</v>
      </c>
      <c r="M81">
        <f ca="1">INDIRECT(J$13&amp;ROW())</f>
        <v>356.96</v>
      </c>
      <c r="N81">
        <f t="shared" ca="1" si="4"/>
        <v>1.1332728921124247E-2</v>
      </c>
      <c r="O81" s="14">
        <f t="shared" ca="1" si="5"/>
        <v>1.1327573527947887E-2</v>
      </c>
      <c r="P81" s="14">
        <f t="shared" ca="1" si="6"/>
        <v>2.1146282853891032E-4</v>
      </c>
      <c r="Q81" s="14" t="str">
        <f t="shared" ca="1" si="7"/>
        <v/>
      </c>
      <c r="R81">
        <f t="shared" ca="1" si="8"/>
        <v>672.39300783604585</v>
      </c>
      <c r="S81" t="str">
        <f t="shared" si="9"/>
        <v/>
      </c>
      <c r="T81" s="17" t="str">
        <f>IF(S81=1,R81/INDEX($R57:$R$2011,MATCH(1,S57:S80,0),1)-1,"")</f>
        <v/>
      </c>
      <c r="U81" s="16" t="str">
        <f t="shared" si="10"/>
        <v/>
      </c>
      <c r="V81" s="14" t="str">
        <f t="shared" si="11"/>
        <v/>
      </c>
      <c r="W81" s="14" t="str">
        <f t="shared" si="12"/>
        <v/>
      </c>
      <c r="X81">
        <f t="shared" ca="1" si="2"/>
        <v>-6.2010068650287763E-3</v>
      </c>
    </row>
    <row r="82" spans="2:24" x14ac:dyDescent="0.25">
      <c r="B82" s="1">
        <v>40266</v>
      </c>
      <c r="C82" s="13">
        <f>ROW()</f>
        <v>82</v>
      </c>
      <c r="D82">
        <v>0.12</v>
      </c>
      <c r="E82">
        <f t="shared" si="3"/>
        <v>0.12</v>
      </c>
      <c r="F82">
        <v>109.1</v>
      </c>
      <c r="G82">
        <v>40.58</v>
      </c>
      <c r="H82" s="10">
        <f t="shared" ca="1" si="1"/>
        <v>12.639819082108408</v>
      </c>
      <c r="I82">
        <v>67.45</v>
      </c>
      <c r="J82">
        <v>351.84</v>
      </c>
      <c r="K82">
        <v>7.3346591234150029</v>
      </c>
      <c r="L82">
        <v>14.828476244258127</v>
      </c>
      <c r="M82">
        <f ca="1">INDIRECT(J$13&amp;ROW())</f>
        <v>351.84</v>
      </c>
      <c r="N82">
        <f t="shared" ca="1" si="4"/>
        <v>-1.4343343792021512E-2</v>
      </c>
      <c r="O82" s="14">
        <f t="shared" ca="1" si="5"/>
        <v>-1.4348102853248612E-2</v>
      </c>
      <c r="P82" s="14">
        <f t="shared" ca="1" si="6"/>
        <v>1.239640598038059E-4</v>
      </c>
      <c r="Q82" s="14">
        <f t="shared" ca="1" si="7"/>
        <v>1.239640598038059E-4</v>
      </c>
      <c r="R82">
        <f t="shared" ca="1" si="8"/>
        <v>662.74864376130199</v>
      </c>
      <c r="S82" t="str">
        <f t="shared" si="9"/>
        <v/>
      </c>
      <c r="T82" s="17" t="str">
        <f>IF(S82=1,R82/INDEX($R58:$R$2011,MATCH(1,S58:S81,0),1)-1,"")</f>
        <v/>
      </c>
      <c r="U82" s="16" t="str">
        <f t="shared" si="10"/>
        <v/>
      </c>
      <c r="V82" s="14" t="str">
        <f t="shared" si="11"/>
        <v/>
      </c>
      <c r="W82" s="14" t="str">
        <f t="shared" si="12"/>
        <v/>
      </c>
      <c r="X82">
        <f t="shared" ca="1" si="2"/>
        <v>6.976923004594314E-3</v>
      </c>
    </row>
    <row r="83" spans="2:24" x14ac:dyDescent="0.25">
      <c r="B83" s="1">
        <v>40267</v>
      </c>
      <c r="C83" s="13">
        <f>ROW()</f>
        <v>83</v>
      </c>
      <c r="D83">
        <v>0.15</v>
      </c>
      <c r="E83">
        <f t="shared" si="3"/>
        <v>0.15</v>
      </c>
      <c r="F83">
        <v>109.18</v>
      </c>
      <c r="G83">
        <v>40.6</v>
      </c>
      <c r="H83" s="10">
        <f t="shared" ca="1" si="1"/>
        <v>12.247398275944546</v>
      </c>
      <c r="I83">
        <v>67.41</v>
      </c>
      <c r="J83">
        <v>345.28</v>
      </c>
      <c r="K83">
        <v>7.4584351094331058</v>
      </c>
      <c r="L83">
        <v>14.844863077906703</v>
      </c>
      <c r="M83">
        <f ca="1">INDIRECT(J$13&amp;ROW())</f>
        <v>345.28</v>
      </c>
      <c r="N83">
        <f t="shared" ca="1" si="4"/>
        <v>-1.8644838562983157E-2</v>
      </c>
      <c r="O83" s="14">
        <f t="shared" ca="1" si="5"/>
        <v>-1.8650786501797967E-2</v>
      </c>
      <c r="P83" s="14">
        <f t="shared" ca="1" si="6"/>
        <v>2.3828857309000182E-4</v>
      </c>
      <c r="Q83" s="14">
        <f t="shared" ca="1" si="7"/>
        <v>2.3828857309000182E-4</v>
      </c>
      <c r="R83">
        <f t="shared" ca="1" si="8"/>
        <v>650.39180229053648</v>
      </c>
      <c r="S83" t="str">
        <f t="shared" si="9"/>
        <v/>
      </c>
      <c r="T83" s="17" t="str">
        <f>IF(S83=1,R83/INDEX($R59:$R$2011,MATCH(1,S59:S82,0),1)-1,"")</f>
        <v/>
      </c>
      <c r="U83" s="16" t="str">
        <f t="shared" si="10"/>
        <v/>
      </c>
      <c r="V83" s="14" t="str">
        <f t="shared" si="11"/>
        <v/>
      </c>
      <c r="W83" s="14" t="str">
        <f t="shared" si="12"/>
        <v/>
      </c>
      <c r="X83">
        <f t="shared" ca="1" si="2"/>
        <v>-3.1046394225636764E-2</v>
      </c>
    </row>
    <row r="84" spans="2:24" x14ac:dyDescent="0.25">
      <c r="B84" s="1">
        <v>40268</v>
      </c>
      <c r="C84" s="13">
        <f>ROW()</f>
        <v>84</v>
      </c>
      <c r="D84">
        <v>0.15</v>
      </c>
      <c r="E84">
        <f t="shared" si="3"/>
        <v>0.15</v>
      </c>
      <c r="F84">
        <v>108.81</v>
      </c>
      <c r="G84">
        <v>40.47</v>
      </c>
      <c r="H84" s="10">
        <f t="shared" ca="1" si="1"/>
        <v>12.237482542064564</v>
      </c>
      <c r="I84">
        <v>67.53</v>
      </c>
      <c r="J84">
        <v>340.64</v>
      </c>
      <c r="K84">
        <v>7.4907002263996691</v>
      </c>
      <c r="L84">
        <v>14.835523050122996</v>
      </c>
      <c r="M84">
        <f ca="1">INDIRECT(J$13&amp;ROW())</f>
        <v>340.64</v>
      </c>
      <c r="N84">
        <f t="shared" ca="1" si="4"/>
        <v>-1.3438368860055561E-2</v>
      </c>
      <c r="O84" s="14">
        <f t="shared" ca="1" si="5"/>
        <v>-1.344431679887037E-2</v>
      </c>
      <c r="P84" s="14">
        <f t="shared" ca="1" si="6"/>
        <v>1.0465553509852219E-4</v>
      </c>
      <c r="Q84" s="14">
        <f t="shared" ca="1" si="7"/>
        <v>1.0465553509852219E-4</v>
      </c>
      <c r="R84">
        <f t="shared" ca="1" si="8"/>
        <v>641.65159734779991</v>
      </c>
      <c r="S84">
        <f t="shared" si="9"/>
        <v>1</v>
      </c>
      <c r="T84" s="17">
        <f ca="1">IF(S84=1,R84/INDEX($R60:$R$2011,MATCH(1,S60:S83,0),1)-1,"")</f>
        <v>-0.20381451009723206</v>
      </c>
      <c r="U84" s="16">
        <f t="shared" ca="1" si="10"/>
        <v>-0.20393942424199885</v>
      </c>
      <c r="V84" s="14">
        <f t="shared" ca="1" si="11"/>
        <v>2.0138574199448585E-2</v>
      </c>
      <c r="W84" s="14">
        <f t="shared" ca="1" si="12"/>
        <v>2.0138574199448585E-2</v>
      </c>
      <c r="X84">
        <f t="shared" ca="1" si="2"/>
        <v>-8.0961961524982876E-4</v>
      </c>
    </row>
    <row r="85" spans="2:24" x14ac:dyDescent="0.25">
      <c r="B85" s="1">
        <v>40269</v>
      </c>
      <c r="C85" s="13">
        <f>ROW()</f>
        <v>85</v>
      </c>
      <c r="D85">
        <v>0.15</v>
      </c>
      <c r="E85">
        <f t="shared" si="3"/>
        <v>0.15</v>
      </c>
      <c r="F85">
        <v>109.55</v>
      </c>
      <c r="G85">
        <v>40.799999999999997</v>
      </c>
      <c r="H85" s="10">
        <f t="shared" ca="1" si="1"/>
        <v>12.214120502295186</v>
      </c>
      <c r="I85">
        <v>67.48</v>
      </c>
      <c r="J85">
        <v>336.16</v>
      </c>
      <c r="K85">
        <v>7.5122143526091492</v>
      </c>
      <c r="L85">
        <v>14.803532661478915</v>
      </c>
      <c r="M85">
        <f ca="1">INDIRECT(J$13&amp;ROW())</f>
        <v>336.16</v>
      </c>
      <c r="N85">
        <f t="shared" ca="1" si="4"/>
        <v>-1.3151714419915361E-2</v>
      </c>
      <c r="O85" s="14">
        <f t="shared" ca="1" si="5"/>
        <v>-1.3157662358730171E-2</v>
      </c>
      <c r="P85" s="14">
        <f t="shared" ca="1" si="6"/>
        <v>9.8872682183775328E-5</v>
      </c>
      <c r="Q85" s="14">
        <f t="shared" ca="1" si="7"/>
        <v>9.8872682183775328E-5</v>
      </c>
      <c r="R85">
        <f t="shared" ca="1" si="8"/>
        <v>633.21277878239914</v>
      </c>
      <c r="S85" t="str">
        <f t="shared" si="9"/>
        <v/>
      </c>
      <c r="T85" s="17" t="str">
        <f>IF(S85=1,R85/INDEX($R61:$R$2011,MATCH(1,S61:S84,0),1)-1,"")</f>
        <v/>
      </c>
      <c r="U85" s="16" t="str">
        <f t="shared" si="10"/>
        <v/>
      </c>
      <c r="V85" s="14" t="str">
        <f t="shared" si="11"/>
        <v/>
      </c>
      <c r="W85" s="14" t="str">
        <f t="shared" si="12"/>
        <v/>
      </c>
      <c r="X85">
        <f t="shared" ca="1" si="2"/>
        <v>-1.9090560243150542E-3</v>
      </c>
    </row>
    <row r="86" spans="2:24" x14ac:dyDescent="0.25">
      <c r="B86" s="1">
        <v>40273</v>
      </c>
      <c r="C86" s="13">
        <f>ROW()</f>
        <v>86</v>
      </c>
      <c r="D86">
        <v>0.16</v>
      </c>
      <c r="E86">
        <f t="shared" si="3"/>
        <v>0.16</v>
      </c>
      <c r="F86">
        <v>110.44</v>
      </c>
      <c r="G86">
        <v>41.34</v>
      </c>
      <c r="H86" s="10">
        <f t="shared" ca="1" si="1"/>
        <v>12.533391562396181</v>
      </c>
      <c r="I86">
        <v>66.14</v>
      </c>
      <c r="J86">
        <v>336.32</v>
      </c>
      <c r="K86">
        <v>7.7916050707360132</v>
      </c>
      <c r="L86">
        <v>15.108249817322674</v>
      </c>
      <c r="M86">
        <f ca="1">INDIRECT(J$13&amp;ROW())</f>
        <v>336.32</v>
      </c>
      <c r="N86">
        <f t="shared" ca="1" si="4"/>
        <v>4.7596382674908178E-4</v>
      </c>
      <c r="O86" s="14">
        <f t="shared" ca="1" si="5"/>
        <v>4.6961967422931572E-4</v>
      </c>
      <c r="P86" s="14">
        <f t="shared" ca="1" si="6"/>
        <v>1.357043903218794E-5</v>
      </c>
      <c r="Q86" s="14" t="str">
        <f t="shared" ca="1" si="7"/>
        <v/>
      </c>
      <c r="R86">
        <f t="shared" ca="1" si="8"/>
        <v>633.51416515973483</v>
      </c>
      <c r="S86" t="str">
        <f t="shared" si="9"/>
        <v/>
      </c>
      <c r="T86" s="17" t="str">
        <f>IF(S86=1,R86/INDEX($R62:$R$2011,MATCH(1,S62:S85,0),1)-1,"")</f>
        <v/>
      </c>
      <c r="U86" s="16" t="str">
        <f t="shared" si="10"/>
        <v/>
      </c>
      <c r="V86" s="14" t="str">
        <f t="shared" si="11"/>
        <v/>
      </c>
      <c r="W86" s="14" t="str">
        <f t="shared" si="12"/>
        <v/>
      </c>
      <c r="X86">
        <f t="shared" ca="1" si="2"/>
        <v>2.6139504685662722E-2</v>
      </c>
    </row>
    <row r="87" spans="2:24" x14ac:dyDescent="0.25">
      <c r="B87" s="1">
        <v>40274</v>
      </c>
      <c r="C87" s="13">
        <f>ROW()</f>
        <v>87</v>
      </c>
      <c r="D87">
        <v>0.17</v>
      </c>
      <c r="E87">
        <f t="shared" si="3"/>
        <v>0.17</v>
      </c>
      <c r="F87">
        <v>110.7</v>
      </c>
      <c r="G87">
        <v>41.42</v>
      </c>
      <c r="H87" s="10">
        <f t="shared" ca="1" si="1"/>
        <v>12.472240113440975</v>
      </c>
      <c r="I87">
        <v>65.56</v>
      </c>
      <c r="J87">
        <v>323.52</v>
      </c>
      <c r="K87">
        <v>8.0011181353337673</v>
      </c>
      <c r="L87">
        <v>15.241900102091686</v>
      </c>
      <c r="M87">
        <f ca="1">INDIRECT(J$13&amp;ROW())</f>
        <v>323.52</v>
      </c>
      <c r="N87">
        <f t="shared" ca="1" si="4"/>
        <v>-3.8058991436726974E-2</v>
      </c>
      <c r="O87" s="14">
        <f t="shared" ca="1" si="5"/>
        <v>-3.8065731763552324E-2</v>
      </c>
      <c r="P87" s="14">
        <f t="shared" ca="1" si="6"/>
        <v>1.2146301022157911E-3</v>
      </c>
      <c r="Q87" s="14">
        <f t="shared" ca="1" si="7"/>
        <v>1.2146301022157911E-3</v>
      </c>
      <c r="R87">
        <f t="shared" ca="1" si="8"/>
        <v>609.40325497287529</v>
      </c>
      <c r="S87" t="str">
        <f t="shared" si="9"/>
        <v/>
      </c>
      <c r="T87" s="17" t="str">
        <f>IF(S87=1,R87/INDEX($R63:$R$2011,MATCH(1,S63:S86,0),1)-1,"")</f>
        <v/>
      </c>
      <c r="U87" s="16" t="str">
        <f t="shared" si="10"/>
        <v/>
      </c>
      <c r="V87" s="14" t="str">
        <f t="shared" si="11"/>
        <v/>
      </c>
      <c r="W87" s="14" t="str">
        <f t="shared" si="12"/>
        <v/>
      </c>
      <c r="X87">
        <f t="shared" ca="1" si="2"/>
        <v>-4.879082301926828E-3</v>
      </c>
    </row>
    <row r="88" spans="2:24" x14ac:dyDescent="0.25">
      <c r="B88" s="1">
        <v>40275</v>
      </c>
      <c r="C88" s="13">
        <f>ROW()</f>
        <v>88</v>
      </c>
      <c r="D88">
        <v>0.16</v>
      </c>
      <c r="E88">
        <f t="shared" si="3"/>
        <v>0.16</v>
      </c>
      <c r="F88">
        <v>110.07</v>
      </c>
      <c r="G88">
        <v>41.17</v>
      </c>
      <c r="H88" s="10">
        <f t="shared" ref="H88:H151" ca="1" si="13">H87*(1+X88)</f>
        <v>12.517209962837873</v>
      </c>
      <c r="I88">
        <v>66.099999999999994</v>
      </c>
      <c r="J88">
        <v>313.12</v>
      </c>
      <c r="K88">
        <v>7.8603744972014846</v>
      </c>
      <c r="L88">
        <v>15.108779541859732</v>
      </c>
      <c r="M88">
        <f ca="1">INDIRECT(J$13&amp;ROW())</f>
        <v>313.12</v>
      </c>
      <c r="N88">
        <f t="shared" ca="1" si="4"/>
        <v>-3.2146389713155199E-2</v>
      </c>
      <c r="O88" s="14">
        <f t="shared" ca="1" si="5"/>
        <v>-3.2152733865674965E-2</v>
      </c>
      <c r="P88" s="14">
        <f t="shared" ca="1" si="6"/>
        <v>8.3743943641538955E-4</v>
      </c>
      <c r="Q88" s="14">
        <f t="shared" ca="1" si="7"/>
        <v>8.3743943641538955E-4</v>
      </c>
      <c r="R88">
        <f t="shared" ca="1" si="8"/>
        <v>589.81314044605199</v>
      </c>
      <c r="S88" t="str">
        <f t="shared" si="9"/>
        <v/>
      </c>
      <c r="T88" s="17" t="str">
        <f>IF(S88=1,R88/INDEX($R64:$R$2011,MATCH(1,S64:S87,0),1)-1,"")</f>
        <v/>
      </c>
      <c r="U88" s="16" t="str">
        <f t="shared" si="10"/>
        <v/>
      </c>
      <c r="V88" s="14" t="str">
        <f t="shared" si="11"/>
        <v/>
      </c>
      <c r="W88" s="14" t="str">
        <f t="shared" si="12"/>
        <v/>
      </c>
      <c r="X88">
        <f t="shared" ref="X88:X151" ca="1" si="14">NORMINV(RAND(), 0, 0.04)</f>
        <v>3.6055952249054559E-3</v>
      </c>
    </row>
    <row r="89" spans="2:24" x14ac:dyDescent="0.25">
      <c r="B89" s="1">
        <v>40276</v>
      </c>
      <c r="C89" s="13">
        <f>ROW()</f>
        <v>89</v>
      </c>
      <c r="D89">
        <v>0.16</v>
      </c>
      <c r="E89">
        <f t="shared" ref="E89:E152" si="15">IF(E$19="",D89,E$19)</f>
        <v>0.16</v>
      </c>
      <c r="F89">
        <v>110.45</v>
      </c>
      <c r="G89">
        <v>41.22</v>
      </c>
      <c r="H89" s="10">
        <f t="shared" ca="1" si="13"/>
        <v>12.480514457120783</v>
      </c>
      <c r="I89">
        <v>66.09</v>
      </c>
      <c r="J89">
        <v>320</v>
      </c>
      <c r="K89">
        <v>7.9916336960260814</v>
      </c>
      <c r="L89">
        <v>15.127120214109695</v>
      </c>
      <c r="M89">
        <f ca="1">INDIRECT(J$13&amp;ROW())</f>
        <v>320</v>
      </c>
      <c r="N89">
        <f t="shared" ca="1" si="4"/>
        <v>2.197240674501777E-2</v>
      </c>
      <c r="O89" s="14">
        <f t="shared" ca="1" si="5"/>
        <v>2.1966062592498004E-2</v>
      </c>
      <c r="P89" s="14">
        <f t="shared" ca="1" si="6"/>
        <v>6.3404502025286218E-4</v>
      </c>
      <c r="Q89" s="14" t="str">
        <f t="shared" ca="1" si="7"/>
        <v/>
      </c>
      <c r="R89">
        <f t="shared" ca="1" si="8"/>
        <v>602.77275467148888</v>
      </c>
      <c r="S89" t="str">
        <f t="shared" si="9"/>
        <v/>
      </c>
      <c r="T89" s="17" t="str">
        <f>IF(S89=1,R89/INDEX($R65:$R$2011,MATCH(1,S65:S88,0),1)-1,"")</f>
        <v/>
      </c>
      <c r="U89" s="16" t="str">
        <f t="shared" si="10"/>
        <v/>
      </c>
      <c r="V89" s="14" t="str">
        <f t="shared" si="11"/>
        <v/>
      </c>
      <c r="W89" s="14" t="str">
        <f t="shared" si="12"/>
        <v/>
      </c>
      <c r="X89">
        <f t="shared" ca="1" si="14"/>
        <v>-2.9316042333742721E-3</v>
      </c>
    </row>
    <row r="90" spans="2:24" x14ac:dyDescent="0.25">
      <c r="B90" s="1">
        <v>40277</v>
      </c>
      <c r="C90" s="13">
        <f>ROW()</f>
        <v>90</v>
      </c>
      <c r="D90">
        <v>0.15</v>
      </c>
      <c r="E90">
        <f t="shared" si="15"/>
        <v>0.15</v>
      </c>
      <c r="F90">
        <v>111.18</v>
      </c>
      <c r="G90">
        <v>41.53</v>
      </c>
      <c r="H90" s="10">
        <f t="shared" ca="1" si="13"/>
        <v>12.69209923320868</v>
      </c>
      <c r="I90">
        <v>65.72</v>
      </c>
      <c r="J90">
        <v>315.52</v>
      </c>
      <c r="K90">
        <v>8.0815703478447318</v>
      </c>
      <c r="L90">
        <v>15.148210749520452</v>
      </c>
      <c r="M90">
        <f ca="1">INDIRECT(J$13&amp;ROW())</f>
        <v>315.52</v>
      </c>
      <c r="N90">
        <f t="shared" ref="N90:N153" ca="1" si="16">M90/M89-1</f>
        <v>-1.4000000000000012E-2</v>
      </c>
      <c r="O90" s="14">
        <f t="shared" ref="O90:O153" ca="1" si="17">N90-((1+E90/100)^(1/252)-1)</f>
        <v>-1.4005947938814822E-2</v>
      </c>
      <c r="P90" s="14">
        <f t="shared" ref="P90:P153" ca="1" si="18">(O90-O$7)^2</f>
        <v>1.1646208242620559E-4</v>
      </c>
      <c r="Q90" s="14">
        <f t="shared" ref="Q90:Q153" ca="1" si="19">IF(O90&lt;0,(O90-O$7)^2,"")</f>
        <v>1.1646208242620559E-4</v>
      </c>
      <c r="R90">
        <f t="shared" ref="R90:R153" ca="1" si="20">(N90+1)*R89</f>
        <v>594.333936106088</v>
      </c>
      <c r="S90" t="str">
        <f t="shared" si="9"/>
        <v/>
      </c>
      <c r="T90" s="17" t="str">
        <f>IF(S90=1,R90/INDEX($R66:$R$2011,MATCH(1,S66:S89,0),1)-1,"")</f>
        <v/>
      </c>
      <c r="U90" s="16" t="str">
        <f t="shared" si="10"/>
        <v/>
      </c>
      <c r="V90" s="14" t="str">
        <f t="shared" si="11"/>
        <v/>
      </c>
      <c r="W90" s="14" t="str">
        <f t="shared" si="12"/>
        <v/>
      </c>
      <c r="X90">
        <f t="shared" ca="1" si="14"/>
        <v>1.6953209486262499E-2</v>
      </c>
    </row>
    <row r="91" spans="2:24" x14ac:dyDescent="0.25">
      <c r="B91" s="1">
        <v>40280</v>
      </c>
      <c r="C91" s="13">
        <f>ROW()</f>
        <v>91</v>
      </c>
      <c r="D91">
        <v>0.14000000000000001</v>
      </c>
      <c r="E91">
        <f t="shared" si="15"/>
        <v>0.14000000000000001</v>
      </c>
      <c r="F91">
        <v>111.35</v>
      </c>
      <c r="G91">
        <v>41.59</v>
      </c>
      <c r="H91" s="10">
        <f t="shared" ca="1" si="13"/>
        <v>12.40560967403205</v>
      </c>
      <c r="I91">
        <v>65.64</v>
      </c>
      <c r="J91">
        <v>312.8</v>
      </c>
      <c r="K91">
        <v>8.0930328712042368</v>
      </c>
      <c r="L91">
        <v>15.186673794582035</v>
      </c>
      <c r="M91">
        <f ca="1">INDIRECT(J$13&amp;ROW())</f>
        <v>312.8</v>
      </c>
      <c r="N91">
        <f t="shared" ca="1" si="16"/>
        <v>-8.6206896551723755E-3</v>
      </c>
      <c r="O91" s="14">
        <f t="shared" ca="1" si="17"/>
        <v>-8.6262413408753069E-3</v>
      </c>
      <c r="P91" s="14">
        <f t="shared" ca="1" si="18"/>
        <v>2.929032128885211E-5</v>
      </c>
      <c r="Q91" s="14">
        <f t="shared" ca="1" si="19"/>
        <v>2.929032128885211E-5</v>
      </c>
      <c r="R91">
        <f t="shared" ca="1" si="20"/>
        <v>589.21036769138038</v>
      </c>
      <c r="S91" t="str">
        <f t="shared" si="9"/>
        <v/>
      </c>
      <c r="T91" s="17" t="str">
        <f>IF(S91=1,R91/INDEX($R67:$R$2011,MATCH(1,S67:S90,0),1)-1,"")</f>
        <v/>
      </c>
      <c r="U91" s="16" t="str">
        <f t="shared" si="10"/>
        <v/>
      </c>
      <c r="V91" s="14" t="str">
        <f t="shared" si="11"/>
        <v/>
      </c>
      <c r="W91" s="14" t="str">
        <f t="shared" si="12"/>
        <v/>
      </c>
      <c r="X91">
        <f t="shared" ca="1" si="14"/>
        <v>-2.257227539058583E-2</v>
      </c>
    </row>
    <row r="92" spans="2:24" x14ac:dyDescent="0.25">
      <c r="B92" s="1">
        <v>40281</v>
      </c>
      <c r="C92" s="13">
        <f>ROW()</f>
        <v>92</v>
      </c>
      <c r="D92">
        <v>0.15</v>
      </c>
      <c r="E92">
        <f t="shared" si="15"/>
        <v>0.15</v>
      </c>
      <c r="F92">
        <v>111.44</v>
      </c>
      <c r="G92">
        <v>41.66</v>
      </c>
      <c r="H92" s="10">
        <f t="shared" ca="1" si="13"/>
        <v>12.846424759747203</v>
      </c>
      <c r="I92">
        <v>65.81</v>
      </c>
      <c r="J92">
        <v>312</v>
      </c>
      <c r="K92">
        <v>8.0557507336292336</v>
      </c>
      <c r="L92">
        <v>15.131374865003732</v>
      </c>
      <c r="M92">
        <f ca="1">INDIRECT(J$13&amp;ROW())</f>
        <v>312</v>
      </c>
      <c r="N92">
        <f t="shared" ca="1" si="16"/>
        <v>-2.5575447570332921E-3</v>
      </c>
      <c r="O92" s="14">
        <f t="shared" ca="1" si="17"/>
        <v>-2.5634926958481019E-3</v>
      </c>
      <c r="P92" s="14">
        <f t="shared" ca="1" si="18"/>
        <v>4.2340438793807874E-7</v>
      </c>
      <c r="Q92" s="14">
        <f t="shared" ca="1" si="19"/>
        <v>4.2340438793807874E-7</v>
      </c>
      <c r="R92">
        <f t="shared" ca="1" si="20"/>
        <v>587.7034358047016</v>
      </c>
      <c r="S92" t="str">
        <f t="shared" si="9"/>
        <v/>
      </c>
      <c r="T92" s="17" t="str">
        <f>IF(S92=1,R92/INDEX($R68:$R$2011,MATCH(1,S68:S91,0),1)-1,"")</f>
        <v/>
      </c>
      <c r="U92" s="16" t="str">
        <f t="shared" si="10"/>
        <v/>
      </c>
      <c r="V92" s="14" t="str">
        <f t="shared" si="11"/>
        <v/>
      </c>
      <c r="W92" s="14" t="str">
        <f t="shared" si="12"/>
        <v/>
      </c>
      <c r="X92">
        <f t="shared" ca="1" si="14"/>
        <v>3.5533528564733664E-2</v>
      </c>
    </row>
    <row r="93" spans="2:24" x14ac:dyDescent="0.25">
      <c r="B93" s="1">
        <v>40282</v>
      </c>
      <c r="C93" s="13">
        <f>ROW()</f>
        <v>93</v>
      </c>
      <c r="D93">
        <v>0.16</v>
      </c>
      <c r="E93">
        <f t="shared" si="15"/>
        <v>0.16</v>
      </c>
      <c r="F93">
        <v>112.7</v>
      </c>
      <c r="G93">
        <v>42.2</v>
      </c>
      <c r="H93" s="10">
        <f t="shared" ca="1" si="13"/>
        <v>12.430731578502904</v>
      </c>
      <c r="I93">
        <v>65.48</v>
      </c>
      <c r="J93">
        <v>315.2</v>
      </c>
      <c r="K93">
        <v>8.2428486448215246</v>
      </c>
      <c r="L93">
        <v>15.232894372993927</v>
      </c>
      <c r="M93">
        <f ca="1">INDIRECT(J$13&amp;ROW())</f>
        <v>315.2</v>
      </c>
      <c r="N93">
        <f t="shared" ca="1" si="16"/>
        <v>1.025641025641022E-2</v>
      </c>
      <c r="O93" s="14">
        <f t="shared" ca="1" si="17"/>
        <v>1.0250066103890454E-2</v>
      </c>
      <c r="P93" s="14">
        <f t="shared" ca="1" si="18"/>
        <v>1.81286138762279E-4</v>
      </c>
      <c r="Q93" s="14" t="str">
        <f t="shared" ca="1" si="19"/>
        <v/>
      </c>
      <c r="R93">
        <f t="shared" ca="1" si="20"/>
        <v>593.73116335141651</v>
      </c>
      <c r="S93" t="str">
        <f t="shared" si="9"/>
        <v/>
      </c>
      <c r="T93" s="17" t="str">
        <f>IF(S93=1,R93/INDEX($R69:$R$2011,MATCH(1,S69:S92,0),1)-1,"")</f>
        <v/>
      </c>
      <c r="U93" s="16" t="str">
        <f t="shared" si="10"/>
        <v/>
      </c>
      <c r="V93" s="14" t="str">
        <f t="shared" si="11"/>
        <v/>
      </c>
      <c r="W93" s="14" t="str">
        <f t="shared" si="12"/>
        <v/>
      </c>
      <c r="X93">
        <f t="shared" ca="1" si="14"/>
        <v>-3.2358667023592864E-2</v>
      </c>
    </row>
    <row r="94" spans="2:24" x14ac:dyDescent="0.25">
      <c r="B94" s="1">
        <v>40283</v>
      </c>
      <c r="C94" s="13">
        <f>ROW()</f>
        <v>94</v>
      </c>
      <c r="D94">
        <v>0.15</v>
      </c>
      <c r="E94">
        <f t="shared" si="15"/>
        <v>0.15</v>
      </c>
      <c r="F94">
        <v>112.8</v>
      </c>
      <c r="G94">
        <v>42.2</v>
      </c>
      <c r="H94" s="10">
        <f t="shared" ca="1" si="13"/>
        <v>13.266826738150163</v>
      </c>
      <c r="I94">
        <v>65.790000000000006</v>
      </c>
      <c r="J94">
        <v>306.39999999999998</v>
      </c>
      <c r="K94">
        <v>8.2425437723374007</v>
      </c>
      <c r="L94">
        <v>15.212123048645505</v>
      </c>
      <c r="M94">
        <f ca="1">INDIRECT(J$13&amp;ROW())</f>
        <v>306.39999999999998</v>
      </c>
      <c r="N94">
        <f t="shared" ca="1" si="16"/>
        <v>-2.7918781725888353E-2</v>
      </c>
      <c r="O94" s="14">
        <f t="shared" ca="1" si="17"/>
        <v>-2.7924729664703163E-2</v>
      </c>
      <c r="P94" s="14">
        <f t="shared" ca="1" si="18"/>
        <v>6.1061086901772858E-4</v>
      </c>
      <c r="Q94" s="14">
        <f t="shared" ca="1" si="19"/>
        <v>6.1061086901772858E-4</v>
      </c>
      <c r="R94">
        <f t="shared" ca="1" si="20"/>
        <v>577.15491259795056</v>
      </c>
      <c r="S94" t="str">
        <f t="shared" si="9"/>
        <v/>
      </c>
      <c r="T94" s="17" t="str">
        <f>IF(S94=1,R94/INDEX($R70:$R$2011,MATCH(1,S70:S93,0),1)-1,"")</f>
        <v/>
      </c>
      <c r="U94" s="16" t="str">
        <f t="shared" si="10"/>
        <v/>
      </c>
      <c r="V94" s="14" t="str">
        <f t="shared" si="11"/>
        <v/>
      </c>
      <c r="W94" s="14" t="str">
        <f t="shared" si="12"/>
        <v/>
      </c>
      <c r="X94">
        <f t="shared" ca="1" si="14"/>
        <v>6.7260334145832587E-2</v>
      </c>
    </row>
    <row r="95" spans="2:24" x14ac:dyDescent="0.25">
      <c r="B95" s="1">
        <v>40284</v>
      </c>
      <c r="C95" s="13">
        <f>ROW()</f>
        <v>95</v>
      </c>
      <c r="D95">
        <v>0.15</v>
      </c>
      <c r="E95">
        <f t="shared" si="15"/>
        <v>0.15</v>
      </c>
      <c r="F95">
        <v>111</v>
      </c>
      <c r="G95">
        <v>41.51</v>
      </c>
      <c r="H95" s="10">
        <f t="shared" ca="1" si="13"/>
        <v>14.012681860225241</v>
      </c>
      <c r="I95">
        <v>66.73</v>
      </c>
      <c r="J95">
        <v>304.95999999999998</v>
      </c>
      <c r="K95">
        <v>7.9159684914026522</v>
      </c>
      <c r="L95">
        <v>14.902207571725338</v>
      </c>
      <c r="M95">
        <f ca="1">INDIRECT(J$13&amp;ROW())</f>
        <v>304.95999999999998</v>
      </c>
      <c r="N95">
        <f t="shared" ca="1" si="16"/>
        <v>-4.6997389033942572E-3</v>
      </c>
      <c r="O95" s="14">
        <f t="shared" ca="1" si="17"/>
        <v>-4.705686842209067E-3</v>
      </c>
      <c r="P95" s="14">
        <f t="shared" ca="1" si="18"/>
        <v>2.2245687754689396E-6</v>
      </c>
      <c r="Q95" s="14">
        <f t="shared" ca="1" si="19"/>
        <v>2.2245687754689396E-6</v>
      </c>
      <c r="R95">
        <f t="shared" ca="1" si="20"/>
        <v>574.4424352019289</v>
      </c>
      <c r="S95" t="str">
        <f t="shared" si="9"/>
        <v/>
      </c>
      <c r="T95" s="17" t="str">
        <f>IF(S95=1,R95/INDEX($R71:$R$2011,MATCH(1,S71:S94,0),1)-1,"")</f>
        <v/>
      </c>
      <c r="U95" s="16" t="str">
        <f t="shared" si="10"/>
        <v/>
      </c>
      <c r="V95" s="14" t="str">
        <f t="shared" si="11"/>
        <v/>
      </c>
      <c r="W95" s="14" t="str">
        <f t="shared" si="12"/>
        <v/>
      </c>
      <c r="X95">
        <f t="shared" ca="1" si="14"/>
        <v>5.6219557004561896E-2</v>
      </c>
    </row>
    <row r="96" spans="2:24" x14ac:dyDescent="0.25">
      <c r="B96" s="1">
        <v>40287</v>
      </c>
      <c r="C96" s="13">
        <f>ROW()</f>
        <v>96</v>
      </c>
      <c r="D96">
        <v>0.15</v>
      </c>
      <c r="E96">
        <f t="shared" si="15"/>
        <v>0.15</v>
      </c>
      <c r="F96">
        <v>111.42</v>
      </c>
      <c r="G96">
        <v>41.52</v>
      </c>
      <c r="H96" s="10">
        <f t="shared" ca="1" si="13"/>
        <v>14.412064567020684</v>
      </c>
      <c r="I96">
        <v>67.06</v>
      </c>
      <c r="J96">
        <v>319.52</v>
      </c>
      <c r="K96">
        <v>8.1052690313239584</v>
      </c>
      <c r="L96">
        <v>14.944988630188709</v>
      </c>
      <c r="M96">
        <f ca="1">INDIRECT(J$13&amp;ROW())</f>
        <v>319.52</v>
      </c>
      <c r="N96">
        <f t="shared" ca="1" si="16"/>
        <v>4.7743966421825768E-2</v>
      </c>
      <c r="O96" s="14">
        <f t="shared" ca="1" si="17"/>
        <v>4.7738018483010958E-2</v>
      </c>
      <c r="P96" s="14">
        <f t="shared" ca="1" si="18"/>
        <v>2.5961273461993844E-3</v>
      </c>
      <c r="Q96" s="14" t="str">
        <f t="shared" ca="1" si="19"/>
        <v/>
      </c>
      <c r="R96">
        <f t="shared" ca="1" si="20"/>
        <v>601.86859553948159</v>
      </c>
      <c r="S96" t="str">
        <f t="shared" si="9"/>
        <v/>
      </c>
      <c r="T96" s="17" t="str">
        <f>IF(S96=1,R96/INDEX($R72:$R$2011,MATCH(1,S72:S95,0),1)-1,"")</f>
        <v/>
      </c>
      <c r="U96" s="16" t="str">
        <f t="shared" si="10"/>
        <v/>
      </c>
      <c r="V96" s="14" t="str">
        <f t="shared" si="11"/>
        <v/>
      </c>
      <c r="W96" s="14" t="str">
        <f t="shared" si="12"/>
        <v/>
      </c>
      <c r="X96">
        <f t="shared" ca="1" si="14"/>
        <v>2.8501518180405222E-2</v>
      </c>
    </row>
    <row r="97" spans="2:24" x14ac:dyDescent="0.25">
      <c r="B97" s="1">
        <v>40288</v>
      </c>
      <c r="C97" s="13">
        <f>ROW()</f>
        <v>97</v>
      </c>
      <c r="D97">
        <v>0.14000000000000001</v>
      </c>
      <c r="E97">
        <f t="shared" si="15"/>
        <v>0.14000000000000001</v>
      </c>
      <c r="F97">
        <v>112.41</v>
      </c>
      <c r="G97">
        <v>42.08</v>
      </c>
      <c r="H97" s="10">
        <f t="shared" ca="1" si="13"/>
        <v>15.146875956015169</v>
      </c>
      <c r="I97">
        <v>66.290000000000006</v>
      </c>
      <c r="J97">
        <v>310.24</v>
      </c>
      <c r="K97">
        <v>8.4868372328189849</v>
      </c>
      <c r="L97">
        <v>15.063114093849995</v>
      </c>
      <c r="M97">
        <f ca="1">INDIRECT(J$13&amp;ROW())</f>
        <v>310.24</v>
      </c>
      <c r="N97">
        <f t="shared" ca="1" si="16"/>
        <v>-2.9043565348021994E-2</v>
      </c>
      <c r="O97" s="14">
        <f t="shared" ca="1" si="17"/>
        <v>-2.9049117033724925E-2</v>
      </c>
      <c r="P97" s="14">
        <f t="shared" ca="1" si="18"/>
        <v>6.6744355781658859E-4</v>
      </c>
      <c r="Q97" s="14">
        <f t="shared" ca="1" si="19"/>
        <v>6.6744355781658859E-4</v>
      </c>
      <c r="R97">
        <f t="shared" ca="1" si="20"/>
        <v>584.38818565400845</v>
      </c>
      <c r="S97" t="str">
        <f t="shared" si="9"/>
        <v/>
      </c>
      <c r="T97" s="17" t="str">
        <f>IF(S97=1,R97/INDEX($R73:$R$2011,MATCH(1,S73:S96,0),1)-1,"")</f>
        <v/>
      </c>
      <c r="U97" s="16" t="str">
        <f t="shared" si="10"/>
        <v/>
      </c>
      <c r="V97" s="14" t="str">
        <f t="shared" si="11"/>
        <v/>
      </c>
      <c r="W97" s="14" t="str">
        <f t="shared" si="12"/>
        <v/>
      </c>
      <c r="X97">
        <f t="shared" ca="1" si="14"/>
        <v>5.0985851858863007E-2</v>
      </c>
    </row>
    <row r="98" spans="2:24" x14ac:dyDescent="0.25">
      <c r="B98" s="1">
        <v>40289</v>
      </c>
      <c r="C98" s="13">
        <f>ROW()</f>
        <v>98</v>
      </c>
      <c r="D98">
        <v>0.14000000000000001</v>
      </c>
      <c r="E98">
        <f t="shared" si="15"/>
        <v>0.14000000000000001</v>
      </c>
      <c r="F98">
        <v>112.21</v>
      </c>
      <c r="G98">
        <v>42.16</v>
      </c>
      <c r="H98" s="10">
        <f t="shared" ca="1" si="13"/>
        <v>15.627203767904781</v>
      </c>
      <c r="I98">
        <v>66.98</v>
      </c>
      <c r="J98">
        <v>292.32</v>
      </c>
      <c r="K98">
        <v>8.4411900678057066</v>
      </c>
      <c r="L98">
        <v>14.869649551349301</v>
      </c>
      <c r="M98">
        <f ca="1">INDIRECT(J$13&amp;ROW())</f>
        <v>292.32</v>
      </c>
      <c r="N98">
        <f t="shared" ca="1" si="16"/>
        <v>-5.7761732851985603E-2</v>
      </c>
      <c r="O98" s="14">
        <f t="shared" ca="1" si="17"/>
        <v>-5.7767284537688535E-2</v>
      </c>
      <c r="P98" s="14">
        <f t="shared" ca="1" si="18"/>
        <v>2.9760403410880459E-3</v>
      </c>
      <c r="Q98" s="14">
        <f t="shared" ca="1" si="19"/>
        <v>2.9760403410880459E-3</v>
      </c>
      <c r="R98">
        <f t="shared" ca="1" si="20"/>
        <v>550.63291139240505</v>
      </c>
      <c r="S98" t="str">
        <f t="shared" si="9"/>
        <v/>
      </c>
      <c r="T98" s="17" t="str">
        <f>IF(S98=1,R98/INDEX($R74:$R$2011,MATCH(1,S74:S97,0),1)-1,"")</f>
        <v/>
      </c>
      <c r="U98" s="16" t="str">
        <f t="shared" si="10"/>
        <v/>
      </c>
      <c r="V98" s="14" t="str">
        <f t="shared" si="11"/>
        <v/>
      </c>
      <c r="W98" s="14" t="str">
        <f t="shared" si="12"/>
        <v/>
      </c>
      <c r="X98">
        <f t="shared" ca="1" si="14"/>
        <v>3.1711345183286083E-2</v>
      </c>
    </row>
    <row r="99" spans="2:24" x14ac:dyDescent="0.25">
      <c r="B99" s="1">
        <v>40290</v>
      </c>
      <c r="C99" s="13">
        <f>ROW()</f>
        <v>99</v>
      </c>
      <c r="D99">
        <v>0.15</v>
      </c>
      <c r="E99">
        <f t="shared" si="15"/>
        <v>0.15</v>
      </c>
      <c r="F99">
        <v>112.54</v>
      </c>
      <c r="G99">
        <v>42.51</v>
      </c>
      <c r="H99" s="10">
        <f t="shared" ca="1" si="13"/>
        <v>15.884304447086571</v>
      </c>
      <c r="I99">
        <v>67.5</v>
      </c>
      <c r="J99">
        <v>297.44</v>
      </c>
      <c r="K99">
        <v>8.4620638714005363</v>
      </c>
      <c r="L99">
        <v>14.743329349074914</v>
      </c>
      <c r="M99">
        <f ca="1">INDIRECT(J$13&amp;ROW())</f>
        <v>297.44</v>
      </c>
      <c r="N99">
        <f t="shared" ca="1" si="16"/>
        <v>1.7515051997810671E-2</v>
      </c>
      <c r="O99" s="14">
        <f t="shared" ca="1" si="17"/>
        <v>1.7509104058995861E-2</v>
      </c>
      <c r="P99" s="14">
        <f t="shared" ca="1" si="18"/>
        <v>4.2945483405202597E-4</v>
      </c>
      <c r="Q99" s="14" t="str">
        <f t="shared" ca="1" si="19"/>
        <v/>
      </c>
      <c r="R99">
        <f t="shared" ca="1" si="20"/>
        <v>560.27727546714891</v>
      </c>
      <c r="S99" t="str">
        <f t="shared" si="9"/>
        <v/>
      </c>
      <c r="T99" s="17" t="str">
        <f>IF(S99=1,R99/INDEX($R75:$R$2011,MATCH(1,S75:S98,0),1)-1,"")</f>
        <v/>
      </c>
      <c r="U99" s="16" t="str">
        <f t="shared" si="10"/>
        <v/>
      </c>
      <c r="V99" s="14" t="str">
        <f t="shared" si="11"/>
        <v/>
      </c>
      <c r="W99" s="14" t="str">
        <f t="shared" si="12"/>
        <v/>
      </c>
      <c r="X99">
        <f t="shared" ca="1" si="14"/>
        <v>1.6452123041348122E-2</v>
      </c>
    </row>
    <row r="100" spans="2:24" x14ac:dyDescent="0.25">
      <c r="B100" s="1">
        <v>40291</v>
      </c>
      <c r="C100" s="13">
        <f>ROW()</f>
        <v>100</v>
      </c>
      <c r="D100">
        <v>0.16</v>
      </c>
      <c r="E100">
        <f t="shared" si="15"/>
        <v>0.16</v>
      </c>
      <c r="F100">
        <v>113.28</v>
      </c>
      <c r="G100">
        <v>42.86</v>
      </c>
      <c r="H100" s="10">
        <f t="shared" ca="1" si="13"/>
        <v>15.357379130118932</v>
      </c>
      <c r="I100">
        <v>67.180000000000007</v>
      </c>
      <c r="J100">
        <v>295.04000000000002</v>
      </c>
      <c r="K100">
        <v>8.5219368504174309</v>
      </c>
      <c r="L100">
        <v>14.772442999925154</v>
      </c>
      <c r="M100">
        <f ca="1">INDIRECT(J$13&amp;ROW())</f>
        <v>295.04000000000002</v>
      </c>
      <c r="N100">
        <f t="shared" ca="1" si="16"/>
        <v>-8.0688542227003168E-3</v>
      </c>
      <c r="O100" s="14">
        <f t="shared" ca="1" si="17"/>
        <v>-8.0751983752200829E-3</v>
      </c>
      <c r="P100" s="14">
        <f t="shared" ca="1" si="18"/>
        <v>2.3629421800070044E-5</v>
      </c>
      <c r="Q100" s="14">
        <f t="shared" ca="1" si="19"/>
        <v>2.3629421800070044E-5</v>
      </c>
      <c r="R100">
        <f t="shared" ca="1" si="20"/>
        <v>555.75647980711278</v>
      </c>
      <c r="S100" t="str">
        <f t="shared" si="9"/>
        <v/>
      </c>
      <c r="T100" s="17" t="str">
        <f>IF(S100=1,R100/INDEX($R76:$R$2011,MATCH(1,S76:S99,0),1)-1,"")</f>
        <v/>
      </c>
      <c r="U100" s="16" t="str">
        <f t="shared" si="10"/>
        <v/>
      </c>
      <c r="V100" s="14" t="str">
        <f t="shared" si="11"/>
        <v/>
      </c>
      <c r="W100" s="14" t="str">
        <f t="shared" si="12"/>
        <v/>
      </c>
      <c r="X100">
        <f t="shared" ca="1" si="14"/>
        <v>-3.3172703200377442E-2</v>
      </c>
    </row>
    <row r="101" spans="2:24" x14ac:dyDescent="0.25">
      <c r="B101" s="1">
        <v>40294</v>
      </c>
      <c r="C101" s="13">
        <f>ROW()</f>
        <v>101</v>
      </c>
      <c r="D101">
        <v>0.15</v>
      </c>
      <c r="E101">
        <f t="shared" si="15"/>
        <v>0.15</v>
      </c>
      <c r="F101">
        <v>112.85</v>
      </c>
      <c r="G101">
        <v>42.71</v>
      </c>
      <c r="H101" s="10">
        <f t="shared" ca="1" si="13"/>
        <v>16.459828407166956</v>
      </c>
      <c r="I101">
        <v>67.61</v>
      </c>
      <c r="J101">
        <v>293.92</v>
      </c>
      <c r="K101">
        <v>8.4119782763031399</v>
      </c>
      <c r="L101">
        <v>14.725391287665818</v>
      </c>
      <c r="M101">
        <f ca="1">INDIRECT(J$13&amp;ROW())</f>
        <v>293.92</v>
      </c>
      <c r="N101">
        <f t="shared" ca="1" si="16"/>
        <v>-3.79609544468551E-3</v>
      </c>
      <c r="O101" s="14">
        <f t="shared" ca="1" si="17"/>
        <v>-3.8020433835003198E-3</v>
      </c>
      <c r="P101" s="14">
        <f t="shared" ca="1" si="18"/>
        <v>3.4557394369567901E-7</v>
      </c>
      <c r="Q101" s="14">
        <f t="shared" ca="1" si="19"/>
        <v>3.4557394369567901E-7</v>
      </c>
      <c r="R101">
        <f t="shared" ca="1" si="20"/>
        <v>553.64677516576251</v>
      </c>
      <c r="S101" t="str">
        <f t="shared" si="9"/>
        <v/>
      </c>
      <c r="T101" s="17" t="str">
        <f>IF(S101=1,R101/INDEX($R77:$R$2011,MATCH(1,S77:S100,0),1)-1,"")</f>
        <v/>
      </c>
      <c r="U101" s="16" t="str">
        <f t="shared" si="10"/>
        <v/>
      </c>
      <c r="V101" s="14" t="str">
        <f t="shared" si="11"/>
        <v/>
      </c>
      <c r="W101" s="14" t="str">
        <f t="shared" si="12"/>
        <v/>
      </c>
      <c r="X101">
        <f t="shared" ca="1" si="14"/>
        <v>7.1786290336864594E-2</v>
      </c>
    </row>
    <row r="102" spans="2:24" x14ac:dyDescent="0.25">
      <c r="B102" s="1">
        <v>40295</v>
      </c>
      <c r="C102" s="13">
        <f>ROW()</f>
        <v>102</v>
      </c>
      <c r="D102">
        <v>0.14000000000000001</v>
      </c>
      <c r="E102">
        <f t="shared" si="15"/>
        <v>0.14000000000000001</v>
      </c>
      <c r="F102">
        <v>110.18</v>
      </c>
      <c r="G102">
        <v>41.56</v>
      </c>
      <c r="H102" s="10">
        <f t="shared" ca="1" si="13"/>
        <v>16.774125404438575</v>
      </c>
      <c r="I102">
        <v>70.37</v>
      </c>
      <c r="J102">
        <v>298.56</v>
      </c>
      <c r="K102">
        <v>7.4838320507166953</v>
      </c>
      <c r="L102">
        <v>14.052958314216429</v>
      </c>
      <c r="M102">
        <f ca="1">INDIRECT(J$13&amp;ROW())</f>
        <v>298.56</v>
      </c>
      <c r="N102">
        <f t="shared" ca="1" si="16"/>
        <v>1.5786608600979912E-2</v>
      </c>
      <c r="O102" s="14">
        <f t="shared" ca="1" si="17"/>
        <v>1.5781056915276981E-2</v>
      </c>
      <c r="P102" s="14">
        <f t="shared" ca="1" si="18"/>
        <v>3.6081932965679347E-4</v>
      </c>
      <c r="Q102" s="14" t="str">
        <f t="shared" ca="1" si="19"/>
        <v/>
      </c>
      <c r="R102">
        <f t="shared" ca="1" si="20"/>
        <v>562.38698010849907</v>
      </c>
      <c r="S102" t="str">
        <f t="shared" si="9"/>
        <v/>
      </c>
      <c r="T102" s="17" t="str">
        <f>IF(S102=1,R102/INDEX($R78:$R$2011,MATCH(1,S78:S101,0),1)-1,"")</f>
        <v/>
      </c>
      <c r="U102" s="16" t="str">
        <f t="shared" si="10"/>
        <v/>
      </c>
      <c r="V102" s="14" t="str">
        <f t="shared" si="11"/>
        <v/>
      </c>
      <c r="W102" s="14" t="str">
        <f t="shared" si="12"/>
        <v/>
      </c>
      <c r="X102">
        <f t="shared" ca="1" si="14"/>
        <v>1.9094791846965175E-2</v>
      </c>
    </row>
    <row r="103" spans="2:24" x14ac:dyDescent="0.25">
      <c r="B103" s="1">
        <v>40296</v>
      </c>
      <c r="C103" s="13">
        <f>ROW()</f>
        <v>103</v>
      </c>
      <c r="D103">
        <v>0.16</v>
      </c>
      <c r="E103">
        <f t="shared" si="15"/>
        <v>0.16</v>
      </c>
      <c r="F103">
        <v>111.02</v>
      </c>
      <c r="G103">
        <v>41.78</v>
      </c>
      <c r="H103" s="10">
        <f t="shared" ca="1" si="13"/>
        <v>17.265661252415317</v>
      </c>
      <c r="I103">
        <v>70.3</v>
      </c>
      <c r="J103">
        <v>328</v>
      </c>
      <c r="K103">
        <v>7.5660782384676519</v>
      </c>
      <c r="L103">
        <v>14.115195443381158</v>
      </c>
      <c r="M103">
        <f ca="1">INDIRECT(J$13&amp;ROW())</f>
        <v>328</v>
      </c>
      <c r="N103">
        <f t="shared" ca="1" si="16"/>
        <v>9.8606645230439494E-2</v>
      </c>
      <c r="O103" s="14">
        <f t="shared" ca="1" si="17"/>
        <v>9.8600301077919728E-2</v>
      </c>
      <c r="P103" s="14">
        <f t="shared" ca="1" si="18"/>
        <v>1.036619018762058E-2</v>
      </c>
      <c r="Q103" s="14" t="str">
        <f t="shared" ca="1" si="19"/>
        <v/>
      </c>
      <c r="R103">
        <f t="shared" ca="1" si="20"/>
        <v>617.84207353827605</v>
      </c>
      <c r="S103" t="str">
        <f t="shared" si="9"/>
        <v/>
      </c>
      <c r="T103" s="17" t="str">
        <f>IF(S103=1,R103/INDEX($R79:$R$2011,MATCH(1,S79:S102,0),1)-1,"")</f>
        <v/>
      </c>
      <c r="U103" s="16" t="str">
        <f t="shared" si="10"/>
        <v/>
      </c>
      <c r="V103" s="14" t="str">
        <f t="shared" si="11"/>
        <v/>
      </c>
      <c r="W103" s="14" t="str">
        <f t="shared" si="12"/>
        <v/>
      </c>
      <c r="X103">
        <f t="shared" ca="1" si="14"/>
        <v>2.9303217671585838E-2</v>
      </c>
    </row>
    <row r="104" spans="2:24" x14ac:dyDescent="0.25">
      <c r="B104" s="1">
        <v>40297</v>
      </c>
      <c r="C104" s="13">
        <f>ROW()</f>
        <v>104</v>
      </c>
      <c r="D104">
        <v>0.16</v>
      </c>
      <c r="E104">
        <f t="shared" si="15"/>
        <v>0.16</v>
      </c>
      <c r="F104">
        <v>112.4</v>
      </c>
      <c r="G104">
        <v>42.36</v>
      </c>
      <c r="H104" s="10">
        <f t="shared" ca="1" si="13"/>
        <v>17.448101666518205</v>
      </c>
      <c r="I104">
        <v>69.760000000000005</v>
      </c>
      <c r="J104">
        <v>326.24</v>
      </c>
      <c r="K104">
        <v>7.9092719626723067</v>
      </c>
      <c r="L104">
        <v>14.256312027098678</v>
      </c>
      <c r="M104">
        <f ca="1">INDIRECT(J$13&amp;ROW())</f>
        <v>326.24</v>
      </c>
      <c r="N104">
        <f t="shared" ca="1" si="16"/>
        <v>-5.3658536585365901E-3</v>
      </c>
      <c r="O104" s="14">
        <f t="shared" ca="1" si="17"/>
        <v>-5.3721978110563562E-3</v>
      </c>
      <c r="P104" s="14">
        <f t="shared" ca="1" si="18"/>
        <v>4.6570063144596885E-6</v>
      </c>
      <c r="Q104" s="14">
        <f t="shared" ca="1" si="19"/>
        <v>4.6570063144596885E-6</v>
      </c>
      <c r="R104">
        <f t="shared" ca="1" si="20"/>
        <v>614.52682338758291</v>
      </c>
      <c r="S104" t="str">
        <f t="shared" si="9"/>
        <v/>
      </c>
      <c r="T104" s="17" t="str">
        <f>IF(S104=1,R104/INDEX($R80:$R$2011,MATCH(1,S80:S103,0),1)-1,"")</f>
        <v/>
      </c>
      <c r="U104" s="16" t="str">
        <f t="shared" si="10"/>
        <v/>
      </c>
      <c r="V104" s="14" t="str">
        <f t="shared" si="11"/>
        <v/>
      </c>
      <c r="W104" s="14" t="str">
        <f t="shared" si="12"/>
        <v/>
      </c>
      <c r="X104">
        <f t="shared" ca="1" si="14"/>
        <v>1.0566662431035774E-2</v>
      </c>
    </row>
    <row r="105" spans="2:24" x14ac:dyDescent="0.25">
      <c r="B105" s="1">
        <v>40298</v>
      </c>
      <c r="C105" s="13">
        <f>ROW()</f>
        <v>105</v>
      </c>
      <c r="D105">
        <v>0.16</v>
      </c>
      <c r="E105">
        <f t="shared" si="15"/>
        <v>0.16</v>
      </c>
      <c r="F105">
        <v>110.49</v>
      </c>
      <c r="G105">
        <v>41.55</v>
      </c>
      <c r="H105" s="10">
        <f t="shared" ca="1" si="13"/>
        <v>17.766416495819612</v>
      </c>
      <c r="I105">
        <v>72.17</v>
      </c>
      <c r="J105">
        <v>313.27999999999997</v>
      </c>
      <c r="K105">
        <v>7.2371415587561847</v>
      </c>
      <c r="L105">
        <v>13.787352401364231</v>
      </c>
      <c r="M105">
        <f ca="1">INDIRECT(J$13&amp;ROW())</f>
        <v>313.27999999999997</v>
      </c>
      <c r="N105">
        <f t="shared" ca="1" si="16"/>
        <v>-3.972535556645429E-2</v>
      </c>
      <c r="O105" s="14">
        <f t="shared" ca="1" si="17"/>
        <v>-3.9731699718974056E-2</v>
      </c>
      <c r="P105" s="14">
        <f t="shared" ca="1" si="18"/>
        <v>1.3335286616351159E-3</v>
      </c>
      <c r="Q105" s="14">
        <f t="shared" ca="1" si="19"/>
        <v>1.3335286616351159E-3</v>
      </c>
      <c r="R105">
        <f t="shared" ca="1" si="20"/>
        <v>590.11452682338756</v>
      </c>
      <c r="S105">
        <f t="shared" si="9"/>
        <v>1</v>
      </c>
      <c r="T105" s="17">
        <f ca="1">IF(S105=1,R105/INDEX($R81:$R$2011,MATCH(1,S81:S104,0),1)-1,"")</f>
        <v>-8.031939877876948E-2</v>
      </c>
      <c r="U105" s="16">
        <f t="shared" ca="1" si="10"/>
        <v>-8.0452634434159287E-2</v>
      </c>
      <c r="V105" s="14">
        <f t="shared" ca="1" si="11"/>
        <v>3.3943104459012148E-4</v>
      </c>
      <c r="W105" s="14">
        <f t="shared" ca="1" si="12"/>
        <v>3.3943104459012148E-4</v>
      </c>
      <c r="X105">
        <f t="shared" ca="1" si="14"/>
        <v>1.8243522154174061E-2</v>
      </c>
    </row>
    <row r="106" spans="2:24" x14ac:dyDescent="0.25">
      <c r="B106" s="1">
        <v>40301</v>
      </c>
      <c r="C106" s="13">
        <f>ROW()</f>
        <v>106</v>
      </c>
      <c r="D106">
        <v>0.16</v>
      </c>
      <c r="E106">
        <f t="shared" si="15"/>
        <v>0.16</v>
      </c>
      <c r="F106">
        <v>111.92</v>
      </c>
      <c r="G106">
        <v>42.15</v>
      </c>
      <c r="H106" s="10">
        <f t="shared" ca="1" si="13"/>
        <v>18.081937025692884</v>
      </c>
      <c r="I106">
        <v>71.16</v>
      </c>
      <c r="J106">
        <v>339.36</v>
      </c>
      <c r="K106">
        <v>7.4925018045958547</v>
      </c>
      <c r="L106">
        <v>13.896614815995759</v>
      </c>
      <c r="M106">
        <f ca="1">INDIRECT(J$13&amp;ROW())</f>
        <v>339.36</v>
      </c>
      <c r="N106">
        <f t="shared" ca="1" si="16"/>
        <v>8.3248212461695781E-2</v>
      </c>
      <c r="O106" s="14">
        <f t="shared" ca="1" si="17"/>
        <v>8.3241868309176015E-2</v>
      </c>
      <c r="P106" s="14">
        <f t="shared" ca="1" si="18"/>
        <v>7.4746496737435409E-3</v>
      </c>
      <c r="Q106" s="14" t="str">
        <f t="shared" ca="1" si="19"/>
        <v/>
      </c>
      <c r="R106">
        <f t="shared" ca="1" si="20"/>
        <v>639.24050632911406</v>
      </c>
      <c r="S106" t="str">
        <f t="shared" si="9"/>
        <v/>
      </c>
      <c r="T106" s="17" t="str">
        <f>IF(S106=1,R106/INDEX($R82:$R$2011,MATCH(1,S82:S105,0),1)-1,"")</f>
        <v/>
      </c>
      <c r="U106" s="16" t="str">
        <f t="shared" si="10"/>
        <v/>
      </c>
      <c r="V106" s="14" t="str">
        <f t="shared" si="11"/>
        <v/>
      </c>
      <c r="W106" s="14" t="str">
        <f t="shared" si="12"/>
        <v/>
      </c>
      <c r="X106">
        <f t="shared" ca="1" si="14"/>
        <v>1.7759379329394368E-2</v>
      </c>
    </row>
    <row r="107" spans="2:24" x14ac:dyDescent="0.25">
      <c r="B107" s="1">
        <v>40302</v>
      </c>
      <c r="C107" s="13">
        <f>ROW()</f>
        <v>107</v>
      </c>
      <c r="D107">
        <v>0.16</v>
      </c>
      <c r="E107">
        <f t="shared" si="15"/>
        <v>0.16</v>
      </c>
      <c r="F107">
        <v>109.29</v>
      </c>
      <c r="G107">
        <v>41.01</v>
      </c>
      <c r="H107" s="10">
        <f t="shared" ca="1" si="13"/>
        <v>17.504168911834242</v>
      </c>
      <c r="I107">
        <v>75.040000000000006</v>
      </c>
      <c r="J107">
        <v>325.27999999999997</v>
      </c>
      <c r="K107">
        <v>6.7367014898992981</v>
      </c>
      <c r="L107">
        <v>13.198429654811378</v>
      </c>
      <c r="M107">
        <f ca="1">INDIRECT(J$13&amp;ROW())</f>
        <v>325.27999999999997</v>
      </c>
      <c r="N107">
        <f t="shared" ca="1" si="16"/>
        <v>-4.1489863272041627E-2</v>
      </c>
      <c r="O107" s="14">
        <f t="shared" ca="1" si="17"/>
        <v>-4.1496207424561393E-2</v>
      </c>
      <c r="P107" s="14">
        <f t="shared" ca="1" si="18"/>
        <v>1.4655130106875471E-3</v>
      </c>
      <c r="Q107" s="14">
        <f t="shared" ca="1" si="19"/>
        <v>1.4655130106875471E-3</v>
      </c>
      <c r="R107">
        <f t="shared" ca="1" si="20"/>
        <v>612.71850512356843</v>
      </c>
      <c r="S107" t="str">
        <f t="shared" ref="S107:S170" si="21">IF(MONTH(B108)&lt;&gt;MONTH(B107),1,"")</f>
        <v/>
      </c>
      <c r="T107" s="17" t="str">
        <f>IF(S107=1,R107/INDEX($R83:$R$2011,MATCH(1,S83:S106,0),1)-1,"")</f>
        <v/>
      </c>
      <c r="U107" s="16" t="str">
        <f t="shared" ref="U107:U170" si="22">IF(S107=1,T107-((1+E107/100)^(1/12)-1),"")</f>
        <v/>
      </c>
      <c r="V107" s="14" t="str">
        <f t="shared" ref="V107:V170" si="23">IF(S107=1,(U107-U$7)^2,"")</f>
        <v/>
      </c>
      <c r="W107" s="14" t="str">
        <f t="shared" ref="W107:W170" si="24">IF(U107&lt;0,(U107-U$7)^2,"")</f>
        <v/>
      </c>
      <c r="X107">
        <f t="shared" ca="1" si="14"/>
        <v>-3.1952777682926585E-2</v>
      </c>
    </row>
    <row r="108" spans="2:24" x14ac:dyDescent="0.25">
      <c r="B108" s="1">
        <v>40303</v>
      </c>
      <c r="C108" s="13">
        <f>ROW()</f>
        <v>108</v>
      </c>
      <c r="D108">
        <v>0.14000000000000001</v>
      </c>
      <c r="E108">
        <f t="shared" si="15"/>
        <v>0.14000000000000001</v>
      </c>
      <c r="F108">
        <v>108.64</v>
      </c>
      <c r="G108">
        <v>40.71</v>
      </c>
      <c r="H108" s="10">
        <f t="shared" ca="1" si="13"/>
        <v>16.980596236251586</v>
      </c>
      <c r="I108">
        <v>77.739999999999995</v>
      </c>
      <c r="J108">
        <v>357.92</v>
      </c>
      <c r="K108">
        <v>6.4334945562505421</v>
      </c>
      <c r="L108">
        <v>12.770988601875404</v>
      </c>
      <c r="M108">
        <f ca="1">INDIRECT(J$13&amp;ROW())</f>
        <v>357.92</v>
      </c>
      <c r="N108">
        <f t="shared" ca="1" si="16"/>
        <v>0.10034431874077732</v>
      </c>
      <c r="O108" s="14">
        <f t="shared" ca="1" si="17"/>
        <v>0.10033876705507438</v>
      </c>
      <c r="P108" s="14">
        <f t="shared" ca="1" si="18"/>
        <v>1.0723214502085293E-2</v>
      </c>
      <c r="Q108" s="14" t="str">
        <f t="shared" ca="1" si="19"/>
        <v/>
      </c>
      <c r="R108">
        <f t="shared" ca="1" si="20"/>
        <v>674.20132610006033</v>
      </c>
      <c r="S108" t="str">
        <f t="shared" si="21"/>
        <v/>
      </c>
      <c r="T108" s="17" t="str">
        <f>IF(S108=1,R108/INDEX($R84:$R$2011,MATCH(1,S84:S107,0),1)-1,"")</f>
        <v/>
      </c>
      <c r="U108" s="16" t="str">
        <f t="shared" si="22"/>
        <v/>
      </c>
      <c r="V108" s="14" t="str">
        <f t="shared" si="23"/>
        <v/>
      </c>
      <c r="W108" s="14" t="str">
        <f t="shared" si="24"/>
        <v/>
      </c>
      <c r="X108">
        <f t="shared" ca="1" si="14"/>
        <v>-2.9911313026045945E-2</v>
      </c>
    </row>
    <row r="109" spans="2:24" x14ac:dyDescent="0.25">
      <c r="B109" s="1">
        <v>40304</v>
      </c>
      <c r="C109" s="13">
        <f>ROW()</f>
        <v>109</v>
      </c>
      <c r="D109">
        <v>0.1</v>
      </c>
      <c r="E109">
        <f t="shared" si="15"/>
        <v>0.1</v>
      </c>
      <c r="F109">
        <v>105.03</v>
      </c>
      <c r="G109">
        <v>39.22</v>
      </c>
      <c r="H109" s="10">
        <f t="shared" ca="1" si="13"/>
        <v>16.104209317027752</v>
      </c>
      <c r="I109">
        <v>81.37</v>
      </c>
      <c r="J109">
        <v>373.44</v>
      </c>
      <c r="K109">
        <v>5.3345116301513409</v>
      </c>
      <c r="L109">
        <v>11.720456465374733</v>
      </c>
      <c r="M109">
        <f ca="1">INDIRECT(J$13&amp;ROW())</f>
        <v>373.44</v>
      </c>
      <c r="N109">
        <f t="shared" ca="1" si="16"/>
        <v>4.3361645060348675E-2</v>
      </c>
      <c r="O109" s="14">
        <f t="shared" ca="1" si="17"/>
        <v>4.3357678781319908E-2</v>
      </c>
      <c r="P109" s="14">
        <f t="shared" ca="1" si="18"/>
        <v>2.1689387761477988E-3</v>
      </c>
      <c r="Q109" s="14" t="str">
        <f t="shared" ca="1" si="19"/>
        <v/>
      </c>
      <c r="R109">
        <f t="shared" ca="1" si="20"/>
        <v>703.43580470162749</v>
      </c>
      <c r="S109" t="str">
        <f t="shared" si="21"/>
        <v/>
      </c>
      <c r="T109" s="17" t="str">
        <f>IF(S109=1,R109/INDEX($R85:$R$2011,MATCH(1,S85:S108,0),1)-1,"")</f>
        <v/>
      </c>
      <c r="U109" s="16" t="str">
        <f t="shared" si="22"/>
        <v/>
      </c>
      <c r="V109" s="14" t="str">
        <f t="shared" si="23"/>
        <v/>
      </c>
      <c r="W109" s="14" t="str">
        <f t="shared" si="24"/>
        <v/>
      </c>
      <c r="X109">
        <f t="shared" ca="1" si="14"/>
        <v>-5.1611080496269446E-2</v>
      </c>
    </row>
    <row r="110" spans="2:24" x14ac:dyDescent="0.25">
      <c r="B110" s="1">
        <v>40305</v>
      </c>
      <c r="C110" s="13">
        <f>ROW()</f>
        <v>110</v>
      </c>
      <c r="D110">
        <v>0.12</v>
      </c>
      <c r="E110">
        <f t="shared" si="15"/>
        <v>0.12</v>
      </c>
      <c r="F110">
        <v>103.47</v>
      </c>
      <c r="G110">
        <v>38.590000000000003</v>
      </c>
      <c r="H110" s="10">
        <f t="shared" ca="1" si="13"/>
        <v>16.421836028842264</v>
      </c>
      <c r="I110">
        <v>87.36</v>
      </c>
      <c r="J110">
        <v>417.92</v>
      </c>
      <c r="K110">
        <v>4.8609942667985448</v>
      </c>
      <c r="L110">
        <v>11.22934166646214</v>
      </c>
      <c r="M110">
        <f ca="1">INDIRECT(J$13&amp;ROW())</f>
        <v>417.92</v>
      </c>
      <c r="N110">
        <f t="shared" ca="1" si="16"/>
        <v>0.11910882604970019</v>
      </c>
      <c r="O110" s="14">
        <f t="shared" ca="1" si="17"/>
        <v>0.11910406698847309</v>
      </c>
      <c r="P110" s="14">
        <f t="shared" ca="1" si="18"/>
        <v>1.4961755505134384E-2</v>
      </c>
      <c r="Q110" s="14" t="str">
        <f t="shared" ca="1" si="19"/>
        <v/>
      </c>
      <c r="R110">
        <f t="shared" ca="1" si="20"/>
        <v>787.22121760096456</v>
      </c>
      <c r="S110" t="str">
        <f t="shared" si="21"/>
        <v/>
      </c>
      <c r="T110" s="17" t="str">
        <f>IF(S110=1,R110/INDEX($R86:$R$2011,MATCH(1,S86:S109,0),1)-1,"")</f>
        <v/>
      </c>
      <c r="U110" s="16" t="str">
        <f t="shared" si="22"/>
        <v/>
      </c>
      <c r="V110" s="14" t="str">
        <f t="shared" si="23"/>
        <v/>
      </c>
      <c r="W110" s="14" t="str">
        <f t="shared" si="24"/>
        <v/>
      </c>
      <c r="X110">
        <f t="shared" ca="1" si="14"/>
        <v>1.9723210594305263E-2</v>
      </c>
    </row>
    <row r="111" spans="2:24" x14ac:dyDescent="0.25">
      <c r="B111" s="1">
        <v>40308</v>
      </c>
      <c r="C111" s="13">
        <f>ROW()</f>
        <v>111</v>
      </c>
      <c r="D111">
        <v>0.14000000000000001</v>
      </c>
      <c r="E111">
        <f t="shared" si="15"/>
        <v>0.14000000000000001</v>
      </c>
      <c r="F111">
        <v>108.03</v>
      </c>
      <c r="G111">
        <v>40.590000000000003</v>
      </c>
      <c r="H111" s="10">
        <f t="shared" ca="1" si="13"/>
        <v>16.283807738723187</v>
      </c>
      <c r="I111">
        <v>80.3</v>
      </c>
      <c r="J111">
        <v>468</v>
      </c>
      <c r="K111">
        <v>5.5384280094437566</v>
      </c>
      <c r="L111">
        <v>12.153428180338672</v>
      </c>
      <c r="M111">
        <f ca="1">INDIRECT(J$13&amp;ROW())</f>
        <v>468</v>
      </c>
      <c r="N111">
        <f t="shared" ca="1" si="16"/>
        <v>0.11983154670750373</v>
      </c>
      <c r="O111" s="14">
        <f t="shared" ca="1" si="17"/>
        <v>0.1198259950218008</v>
      </c>
      <c r="P111" s="14">
        <f t="shared" ca="1" si="18"/>
        <v>1.5138886639757588E-2</v>
      </c>
      <c r="Q111" s="14" t="str">
        <f t="shared" ca="1" si="19"/>
        <v/>
      </c>
      <c r="R111">
        <f t="shared" ca="1" si="20"/>
        <v>881.55515370705245</v>
      </c>
      <c r="S111" t="str">
        <f t="shared" si="21"/>
        <v/>
      </c>
      <c r="T111" s="17" t="str">
        <f>IF(S111=1,R111/INDEX($R87:$R$2011,MATCH(1,S87:S110,0),1)-1,"")</f>
        <v/>
      </c>
      <c r="U111" s="16" t="str">
        <f t="shared" si="22"/>
        <v/>
      </c>
      <c r="V111" s="14" t="str">
        <f t="shared" si="23"/>
        <v/>
      </c>
      <c r="W111" s="14" t="str">
        <f t="shared" si="24"/>
        <v/>
      </c>
      <c r="X111">
        <f t="shared" ca="1" si="14"/>
        <v>-8.4051679651807095E-3</v>
      </c>
    </row>
    <row r="112" spans="2:24" x14ac:dyDescent="0.25">
      <c r="B112" s="1">
        <v>40309</v>
      </c>
      <c r="C112" s="13">
        <f>ROW()</f>
        <v>112</v>
      </c>
      <c r="D112">
        <v>0.15</v>
      </c>
      <c r="E112">
        <f t="shared" si="15"/>
        <v>0.15</v>
      </c>
      <c r="F112">
        <v>107.72</v>
      </c>
      <c r="G112">
        <v>40.44</v>
      </c>
      <c r="H112" s="10">
        <f t="shared" ca="1" si="13"/>
        <v>17.354615413810702</v>
      </c>
      <c r="I112">
        <v>80.489999999999995</v>
      </c>
      <c r="J112">
        <v>401.28</v>
      </c>
      <c r="K112">
        <v>5.5594367905415982</v>
      </c>
      <c r="L112">
        <v>12.123262400572228</v>
      </c>
      <c r="M112">
        <f ca="1">INDIRECT(J$13&amp;ROW())</f>
        <v>401.28</v>
      </c>
      <c r="N112">
        <f t="shared" ca="1" si="16"/>
        <v>-0.14256410256410257</v>
      </c>
      <c r="O112" s="14">
        <f t="shared" ca="1" si="17"/>
        <v>-0.14257005050291738</v>
      </c>
      <c r="P112" s="14">
        <f t="shared" ca="1" si="18"/>
        <v>1.942005641198467E-2</v>
      </c>
      <c r="Q112" s="14">
        <f t="shared" ca="1" si="19"/>
        <v>1.942005641198467E-2</v>
      </c>
      <c r="R112">
        <f t="shared" ca="1" si="20"/>
        <v>755.87703435804701</v>
      </c>
      <c r="S112" t="str">
        <f t="shared" si="21"/>
        <v/>
      </c>
      <c r="T112" s="17" t="str">
        <f>IF(S112=1,R112/INDEX($R88:$R$2011,MATCH(1,S88:S111,0),1)-1,"")</f>
        <v/>
      </c>
      <c r="U112" s="16" t="str">
        <f t="shared" si="22"/>
        <v/>
      </c>
      <c r="V112" s="14" t="str">
        <f t="shared" si="23"/>
        <v/>
      </c>
      <c r="W112" s="14" t="str">
        <f t="shared" si="24"/>
        <v/>
      </c>
      <c r="X112">
        <f t="shared" ca="1" si="14"/>
        <v>6.5759046794756387E-2</v>
      </c>
    </row>
    <row r="113" spans="2:24" x14ac:dyDescent="0.25">
      <c r="B113" s="1">
        <v>40310</v>
      </c>
      <c r="C113" s="13">
        <f>ROW()</f>
        <v>113</v>
      </c>
      <c r="D113">
        <v>0.15</v>
      </c>
      <c r="E113">
        <f t="shared" si="15"/>
        <v>0.15</v>
      </c>
      <c r="F113">
        <v>109.22</v>
      </c>
      <c r="G113">
        <v>41.18</v>
      </c>
      <c r="H113" s="10">
        <f t="shared" ca="1" si="13"/>
        <v>16.986550551325404</v>
      </c>
      <c r="I113">
        <v>77.900000000000006</v>
      </c>
      <c r="J113">
        <v>410.08</v>
      </c>
      <c r="K113">
        <v>5.8544746097526339</v>
      </c>
      <c r="L113">
        <v>12.505621868633799</v>
      </c>
      <c r="M113">
        <f ca="1">INDIRECT(J$13&amp;ROW())</f>
        <v>410.08</v>
      </c>
      <c r="N113">
        <f t="shared" ca="1" si="16"/>
        <v>2.1929824561403466E-2</v>
      </c>
      <c r="O113" s="14">
        <f t="shared" ca="1" si="17"/>
        <v>2.1923876622588656E-2</v>
      </c>
      <c r="P113" s="14">
        <f t="shared" ca="1" si="18"/>
        <v>6.3192229332071997E-4</v>
      </c>
      <c r="Q113" s="14" t="str">
        <f t="shared" ca="1" si="19"/>
        <v/>
      </c>
      <c r="R113">
        <f t="shared" ca="1" si="20"/>
        <v>772.45328511151297</v>
      </c>
      <c r="S113" t="str">
        <f t="shared" si="21"/>
        <v/>
      </c>
      <c r="T113" s="17" t="str">
        <f>IF(S113=1,R113/INDEX($R89:$R$2011,MATCH(1,S89:S112,0),1)-1,"")</f>
        <v/>
      </c>
      <c r="U113" s="16" t="str">
        <f t="shared" si="22"/>
        <v/>
      </c>
      <c r="V113" s="14" t="str">
        <f t="shared" si="23"/>
        <v/>
      </c>
      <c r="W113" s="14" t="str">
        <f t="shared" si="24"/>
        <v/>
      </c>
      <c r="X113">
        <f t="shared" ca="1" si="14"/>
        <v>-2.1208471274586253E-2</v>
      </c>
    </row>
    <row r="114" spans="2:24" x14ac:dyDescent="0.25">
      <c r="B114" s="1">
        <v>40311</v>
      </c>
      <c r="C114" s="13">
        <f>ROW()</f>
        <v>114</v>
      </c>
      <c r="D114">
        <v>0.16</v>
      </c>
      <c r="E114">
        <f t="shared" si="15"/>
        <v>0.16</v>
      </c>
      <c r="F114">
        <v>107.87</v>
      </c>
      <c r="G114">
        <v>40.68</v>
      </c>
      <c r="H114" s="10">
        <f t="shared" ca="1" si="13"/>
        <v>16.211993241994449</v>
      </c>
      <c r="I114">
        <v>78.44</v>
      </c>
      <c r="J114">
        <v>385.28</v>
      </c>
      <c r="K114">
        <v>5.7094005744534142</v>
      </c>
      <c r="L114">
        <v>12.485650525220699</v>
      </c>
      <c r="M114">
        <f ca="1">INDIRECT(J$13&amp;ROW())</f>
        <v>385.28</v>
      </c>
      <c r="N114">
        <f t="shared" ca="1" si="16"/>
        <v>-6.0476004682013307E-2</v>
      </c>
      <c r="O114" s="14">
        <f t="shared" ca="1" si="17"/>
        <v>-6.0482348834533073E-2</v>
      </c>
      <c r="P114" s="14">
        <f t="shared" ca="1" si="18"/>
        <v>3.2796422445696889E-3</v>
      </c>
      <c r="Q114" s="14">
        <f t="shared" ca="1" si="19"/>
        <v>3.2796422445696889E-3</v>
      </c>
      <c r="R114">
        <f t="shared" ca="1" si="20"/>
        <v>725.73839662447256</v>
      </c>
      <c r="S114" t="str">
        <f t="shared" si="21"/>
        <v/>
      </c>
      <c r="T114" s="17" t="str">
        <f>IF(S114=1,R114/INDEX($R90:$R$2011,MATCH(1,S90:S113,0),1)-1,"")</f>
        <v/>
      </c>
      <c r="U114" s="16" t="str">
        <f t="shared" si="22"/>
        <v/>
      </c>
      <c r="V114" s="14" t="str">
        <f t="shared" si="23"/>
        <v/>
      </c>
      <c r="W114" s="14" t="str">
        <f t="shared" si="24"/>
        <v/>
      </c>
      <c r="X114">
        <f t="shared" ca="1" si="14"/>
        <v>-4.5598269465634271E-2</v>
      </c>
    </row>
    <row r="115" spans="2:24" x14ac:dyDescent="0.25">
      <c r="B115" s="1">
        <v>40312</v>
      </c>
      <c r="C115" s="13">
        <f>ROW()</f>
        <v>115</v>
      </c>
      <c r="D115">
        <v>0.14000000000000001</v>
      </c>
      <c r="E115">
        <f t="shared" si="15"/>
        <v>0.14000000000000001</v>
      </c>
      <c r="F115">
        <v>105.91</v>
      </c>
      <c r="G115">
        <v>39.82</v>
      </c>
      <c r="H115" s="10">
        <f t="shared" ca="1" si="13"/>
        <v>15.718008458004929</v>
      </c>
      <c r="I115">
        <v>82.55</v>
      </c>
      <c r="J115">
        <v>395.68</v>
      </c>
      <c r="K115">
        <v>5.1424147669635198</v>
      </c>
      <c r="L115">
        <v>11.830961317932163</v>
      </c>
      <c r="M115">
        <f ca="1">INDIRECT(J$13&amp;ROW())</f>
        <v>395.68</v>
      </c>
      <c r="N115">
        <f t="shared" ca="1" si="16"/>
        <v>2.6993355481727654E-2</v>
      </c>
      <c r="O115" s="14">
        <f t="shared" ca="1" si="17"/>
        <v>2.6987803796024723E-2</v>
      </c>
      <c r="P115" s="14">
        <f t="shared" ca="1" si="18"/>
        <v>9.1216030886918399E-4</v>
      </c>
      <c r="Q115" s="14" t="str">
        <f t="shared" ca="1" si="19"/>
        <v/>
      </c>
      <c r="R115">
        <f t="shared" ca="1" si="20"/>
        <v>745.32851115129597</v>
      </c>
      <c r="S115" t="str">
        <f t="shared" si="21"/>
        <v/>
      </c>
      <c r="T115" s="17" t="str">
        <f>IF(S115=1,R115/INDEX($R91:$R$2011,MATCH(1,S91:S114,0),1)-1,"")</f>
        <v/>
      </c>
      <c r="U115" s="16" t="str">
        <f t="shared" si="22"/>
        <v/>
      </c>
      <c r="V115" s="14" t="str">
        <f t="shared" si="23"/>
        <v/>
      </c>
      <c r="W115" s="14" t="str">
        <f t="shared" si="24"/>
        <v/>
      </c>
      <c r="X115">
        <f t="shared" ca="1" si="14"/>
        <v>-3.0470329996803578E-2</v>
      </c>
    </row>
    <row r="116" spans="2:24" x14ac:dyDescent="0.25">
      <c r="B116" s="1">
        <v>40315</v>
      </c>
      <c r="C116" s="13">
        <f>ROW()</f>
        <v>116</v>
      </c>
      <c r="D116">
        <v>0.15</v>
      </c>
      <c r="E116">
        <f t="shared" si="15"/>
        <v>0.15</v>
      </c>
      <c r="F116">
        <v>105.97</v>
      </c>
      <c r="G116">
        <v>39.85</v>
      </c>
      <c r="H116" s="10">
        <f t="shared" ca="1" si="13"/>
        <v>16.379138559361195</v>
      </c>
      <c r="I116">
        <v>83.18</v>
      </c>
      <c r="J116">
        <v>429.76</v>
      </c>
      <c r="K116">
        <v>5.0986372778659801</v>
      </c>
      <c r="L116">
        <v>11.629068205493617</v>
      </c>
      <c r="M116">
        <f ca="1">INDIRECT(J$13&amp;ROW())</f>
        <v>429.76</v>
      </c>
      <c r="N116">
        <f t="shared" ca="1" si="16"/>
        <v>8.6130206227254202E-2</v>
      </c>
      <c r="O116" s="14">
        <f t="shared" ca="1" si="17"/>
        <v>8.6124258288439393E-2</v>
      </c>
      <c r="P116" s="14">
        <f t="shared" ca="1" si="18"/>
        <v>7.9813579864807752E-3</v>
      </c>
      <c r="Q116" s="14" t="str">
        <f t="shared" ca="1" si="19"/>
        <v/>
      </c>
      <c r="R116">
        <f t="shared" ca="1" si="20"/>
        <v>809.5238095238094</v>
      </c>
      <c r="S116" t="str">
        <f t="shared" si="21"/>
        <v/>
      </c>
      <c r="T116" s="17" t="str">
        <f>IF(S116=1,R116/INDEX($R92:$R$2011,MATCH(1,S92:S115,0),1)-1,"")</f>
        <v/>
      </c>
      <c r="U116" s="16" t="str">
        <f t="shared" si="22"/>
        <v/>
      </c>
      <c r="V116" s="14" t="str">
        <f t="shared" si="23"/>
        <v/>
      </c>
      <c r="W116" s="14" t="str">
        <f t="shared" si="24"/>
        <v/>
      </c>
      <c r="X116">
        <f t="shared" ca="1" si="14"/>
        <v>4.2061950985880996E-2</v>
      </c>
    </row>
    <row r="117" spans="2:24" x14ac:dyDescent="0.25">
      <c r="B117" s="1">
        <v>40316</v>
      </c>
      <c r="C117" s="13">
        <f>ROW()</f>
        <v>117</v>
      </c>
      <c r="D117">
        <v>0.17</v>
      </c>
      <c r="E117">
        <f t="shared" si="15"/>
        <v>0.17</v>
      </c>
      <c r="F117">
        <v>104.53</v>
      </c>
      <c r="G117">
        <v>39.33</v>
      </c>
      <c r="H117" s="10">
        <f t="shared" ca="1" si="13"/>
        <v>16.407633228895012</v>
      </c>
      <c r="I117">
        <v>85.43</v>
      </c>
      <c r="J117">
        <v>439.68</v>
      </c>
      <c r="K117">
        <v>4.7556780572559116</v>
      </c>
      <c r="L117">
        <v>11.254009967295314</v>
      </c>
      <c r="M117">
        <f ca="1">INDIRECT(J$13&amp;ROW())</f>
        <v>439.68</v>
      </c>
      <c r="N117">
        <f t="shared" ca="1" si="16"/>
        <v>2.3082650781831804E-2</v>
      </c>
      <c r="O117" s="14">
        <f t="shared" ca="1" si="17"/>
        <v>2.3075910455006454E-2</v>
      </c>
      <c r="P117" s="14">
        <f t="shared" ca="1" si="18"/>
        <v>6.9116927714130767E-4</v>
      </c>
      <c r="Q117" s="14" t="str">
        <f t="shared" ca="1" si="19"/>
        <v/>
      </c>
      <c r="R117">
        <f t="shared" ca="1" si="20"/>
        <v>828.20976491862564</v>
      </c>
      <c r="S117" t="str">
        <f t="shared" si="21"/>
        <v/>
      </c>
      <c r="T117" s="17" t="str">
        <f>IF(S117=1,R117/INDEX($R93:$R$2011,MATCH(1,S93:S116,0),1)-1,"")</f>
        <v/>
      </c>
      <c r="U117" s="16" t="str">
        <f t="shared" si="22"/>
        <v/>
      </c>
      <c r="V117" s="14" t="str">
        <f t="shared" si="23"/>
        <v/>
      </c>
      <c r="W117" s="14" t="str">
        <f t="shared" si="24"/>
        <v/>
      </c>
      <c r="X117">
        <f t="shared" ca="1" si="14"/>
        <v>1.7396928068314291E-3</v>
      </c>
    </row>
    <row r="118" spans="2:24" x14ac:dyDescent="0.25">
      <c r="B118" s="1">
        <v>40317</v>
      </c>
      <c r="C118" s="13">
        <f>ROW()</f>
        <v>118</v>
      </c>
      <c r="D118">
        <v>0.17</v>
      </c>
      <c r="E118">
        <f t="shared" si="15"/>
        <v>0.17</v>
      </c>
      <c r="F118">
        <v>103.93</v>
      </c>
      <c r="G118">
        <v>38.979999999999997</v>
      </c>
      <c r="H118" s="10">
        <f t="shared" ca="1" si="13"/>
        <v>15.565001652407979</v>
      </c>
      <c r="I118">
        <v>87.97</v>
      </c>
      <c r="J118">
        <v>466.08</v>
      </c>
      <c r="K118">
        <v>4.6490207272569757</v>
      </c>
      <c r="L118">
        <v>10.944113673804759</v>
      </c>
      <c r="M118">
        <f ca="1">INDIRECT(J$13&amp;ROW())</f>
        <v>466.08</v>
      </c>
      <c r="N118">
        <f t="shared" ca="1" si="16"/>
        <v>6.0043668122270688E-2</v>
      </c>
      <c r="O118" s="14">
        <f t="shared" ca="1" si="17"/>
        <v>6.0036927795445338E-2</v>
      </c>
      <c r="P118" s="14">
        <f t="shared" ca="1" si="18"/>
        <v>4.0007036502526993E-3</v>
      </c>
      <c r="Q118" s="14" t="str">
        <f t="shared" ca="1" si="19"/>
        <v/>
      </c>
      <c r="R118">
        <f t="shared" ca="1" si="20"/>
        <v>877.93851717902339</v>
      </c>
      <c r="S118" t="str">
        <f t="shared" si="21"/>
        <v/>
      </c>
      <c r="T118" s="17" t="str">
        <f>IF(S118=1,R118/INDEX($R94:$R$2011,MATCH(1,S94:S117,0),1)-1,"")</f>
        <v/>
      </c>
      <c r="U118" s="16" t="str">
        <f t="shared" si="22"/>
        <v/>
      </c>
      <c r="V118" s="14" t="str">
        <f t="shared" si="23"/>
        <v/>
      </c>
      <c r="W118" s="14" t="str">
        <f t="shared" si="24"/>
        <v/>
      </c>
      <c r="X118">
        <f t="shared" ca="1" si="14"/>
        <v>-5.1356070965987898E-2</v>
      </c>
    </row>
    <row r="119" spans="2:24" x14ac:dyDescent="0.25">
      <c r="B119" s="1">
        <v>40318</v>
      </c>
      <c r="C119" s="13">
        <f>ROW()</f>
        <v>119</v>
      </c>
      <c r="D119">
        <v>0.16</v>
      </c>
      <c r="E119">
        <f t="shared" si="15"/>
        <v>0.16</v>
      </c>
      <c r="F119">
        <v>100.01</v>
      </c>
      <c r="G119">
        <v>37.43</v>
      </c>
      <c r="H119" s="10">
        <f t="shared" ca="1" si="13"/>
        <v>14.696512398768808</v>
      </c>
      <c r="I119">
        <v>94.85</v>
      </c>
      <c r="J119">
        <v>477.6</v>
      </c>
      <c r="K119">
        <v>4.0290675564373544</v>
      </c>
      <c r="L119">
        <v>10.137363380391728</v>
      </c>
      <c r="M119">
        <f ca="1">INDIRECT(J$13&amp;ROW())</f>
        <v>477.6</v>
      </c>
      <c r="N119">
        <f t="shared" ca="1" si="16"/>
        <v>2.4716786817713832E-2</v>
      </c>
      <c r="O119" s="14">
        <f t="shared" ca="1" si="17"/>
        <v>2.4710442665194066E-2</v>
      </c>
      <c r="P119" s="14">
        <f t="shared" ca="1" si="18"/>
        <v>7.7978499817771252E-4</v>
      </c>
      <c r="Q119" s="14" t="str">
        <f t="shared" ca="1" si="19"/>
        <v/>
      </c>
      <c r="R119">
        <f t="shared" ca="1" si="20"/>
        <v>899.63833634719708</v>
      </c>
      <c r="S119" t="str">
        <f t="shared" si="21"/>
        <v/>
      </c>
      <c r="T119" s="17" t="str">
        <f>IF(S119=1,R119/INDEX($R95:$R$2011,MATCH(1,S95:S118,0),1)-1,"")</f>
        <v/>
      </c>
      <c r="U119" s="16" t="str">
        <f t="shared" si="22"/>
        <v/>
      </c>
      <c r="V119" s="14" t="str">
        <f t="shared" si="23"/>
        <v/>
      </c>
      <c r="W119" s="14" t="str">
        <f t="shared" si="24"/>
        <v/>
      </c>
      <c r="X119">
        <f t="shared" ca="1" si="14"/>
        <v>-5.5797568997033267E-2</v>
      </c>
    </row>
    <row r="120" spans="2:24" x14ac:dyDescent="0.25">
      <c r="B120" s="1">
        <v>40319</v>
      </c>
      <c r="C120" s="13">
        <f>ROW()</f>
        <v>120</v>
      </c>
      <c r="D120">
        <v>0.15</v>
      </c>
      <c r="E120">
        <f t="shared" si="15"/>
        <v>0.15</v>
      </c>
      <c r="F120">
        <v>101.47</v>
      </c>
      <c r="G120">
        <v>38.049999999999997</v>
      </c>
      <c r="H120" s="10">
        <f t="shared" ca="1" si="13"/>
        <v>15.988887141329618</v>
      </c>
      <c r="I120">
        <v>94.72</v>
      </c>
      <c r="J120">
        <v>545.12</v>
      </c>
      <c r="K120">
        <v>4.0487530382009682</v>
      </c>
      <c r="L120">
        <v>10.122615627590854</v>
      </c>
      <c r="M120">
        <f ca="1">INDIRECT(J$13&amp;ROW())</f>
        <v>545.12</v>
      </c>
      <c r="N120">
        <f t="shared" ca="1" si="16"/>
        <v>0.14137353433835842</v>
      </c>
      <c r="O120" s="14">
        <f t="shared" ca="1" si="17"/>
        <v>0.14136758639954361</v>
      </c>
      <c r="P120" s="14">
        <f t="shared" ca="1" si="18"/>
        <v>2.0903889490540895E-2</v>
      </c>
      <c r="Q120" s="14" t="str">
        <f t="shared" ca="1" si="19"/>
        <v/>
      </c>
      <c r="R120">
        <f t="shared" ca="1" si="20"/>
        <v>1026.8233875828812</v>
      </c>
      <c r="S120" t="str">
        <f t="shared" si="21"/>
        <v/>
      </c>
      <c r="T120" s="17" t="str">
        <f>IF(S120=1,R120/INDEX($R96:$R$2011,MATCH(1,S96:S119,0),1)-1,"")</f>
        <v/>
      </c>
      <c r="U120" s="16" t="str">
        <f t="shared" si="22"/>
        <v/>
      </c>
      <c r="V120" s="14" t="str">
        <f t="shared" si="23"/>
        <v/>
      </c>
      <c r="W120" s="14" t="str">
        <f t="shared" si="24"/>
        <v/>
      </c>
      <c r="X120">
        <f t="shared" ca="1" si="14"/>
        <v>8.7937512485552663E-2</v>
      </c>
    </row>
    <row r="121" spans="2:24" x14ac:dyDescent="0.25">
      <c r="B121" s="1">
        <v>40322</v>
      </c>
      <c r="C121" s="13">
        <f>ROW()</f>
        <v>121</v>
      </c>
      <c r="D121">
        <v>0.15</v>
      </c>
      <c r="E121">
        <f t="shared" si="15"/>
        <v>0.15</v>
      </c>
      <c r="F121">
        <v>100.17</v>
      </c>
      <c r="G121">
        <v>37.56</v>
      </c>
      <c r="H121" s="10">
        <f t="shared" ca="1" si="13"/>
        <v>14.698539090383221</v>
      </c>
      <c r="I121">
        <v>94.54</v>
      </c>
      <c r="J121">
        <v>532.96</v>
      </c>
      <c r="K121">
        <v>4.1201919139696521</v>
      </c>
      <c r="L121">
        <v>10.160354381123538</v>
      </c>
      <c r="M121">
        <f ca="1">INDIRECT(J$13&amp;ROW())</f>
        <v>532.96</v>
      </c>
      <c r="N121">
        <f t="shared" ca="1" si="16"/>
        <v>-2.2307014969181083E-2</v>
      </c>
      <c r="O121" s="14">
        <f t="shared" ca="1" si="17"/>
        <v>-2.2312962907995892E-2</v>
      </c>
      <c r="P121" s="14">
        <f t="shared" ca="1" si="18"/>
        <v>3.6476320271940928E-4</v>
      </c>
      <c r="Q121" s="14">
        <f t="shared" ca="1" si="19"/>
        <v>3.6476320271940928E-4</v>
      </c>
      <c r="R121">
        <f t="shared" ca="1" si="20"/>
        <v>1003.9180229053646</v>
      </c>
      <c r="S121" t="str">
        <f t="shared" si="21"/>
        <v/>
      </c>
      <c r="T121" s="17" t="str">
        <f>IF(S121=1,R121/INDEX($R97:$R$2011,MATCH(1,S97:S120,0),1)-1,"")</f>
        <v/>
      </c>
      <c r="U121" s="16" t="str">
        <f t="shared" si="22"/>
        <v/>
      </c>
      <c r="V121" s="14" t="str">
        <f t="shared" si="23"/>
        <v/>
      </c>
      <c r="W121" s="14" t="str">
        <f t="shared" si="24"/>
        <v/>
      </c>
      <c r="X121">
        <f t="shared" ca="1" si="14"/>
        <v>-8.0702805613717885E-2</v>
      </c>
    </row>
    <row r="122" spans="2:24" x14ac:dyDescent="0.25">
      <c r="B122" s="1">
        <v>40323</v>
      </c>
      <c r="C122" s="13">
        <f>ROW()</f>
        <v>122</v>
      </c>
      <c r="D122">
        <v>0.16</v>
      </c>
      <c r="E122">
        <f t="shared" si="15"/>
        <v>0.16</v>
      </c>
      <c r="F122">
        <v>100.27</v>
      </c>
      <c r="G122">
        <v>37.67</v>
      </c>
      <c r="H122" s="10">
        <f t="shared" ca="1" si="13"/>
        <v>14.072056180125383</v>
      </c>
      <c r="I122">
        <v>93.57</v>
      </c>
      <c r="J122">
        <v>529.91999999999996</v>
      </c>
      <c r="K122">
        <v>4.2681598942101369</v>
      </c>
      <c r="L122">
        <v>10.293890653131207</v>
      </c>
      <c r="M122">
        <f ca="1">INDIRECT(J$13&amp;ROW())</f>
        <v>529.91999999999996</v>
      </c>
      <c r="N122">
        <f t="shared" ca="1" si="16"/>
        <v>-5.7039927949565916E-3</v>
      </c>
      <c r="O122" s="14">
        <f t="shared" ca="1" si="17"/>
        <v>-5.7103369474763577E-3</v>
      </c>
      <c r="P122" s="14">
        <f t="shared" ca="1" si="18"/>
        <v>6.2307595331064062E-6</v>
      </c>
      <c r="Q122" s="14">
        <f t="shared" ca="1" si="19"/>
        <v>6.2307595331064062E-6</v>
      </c>
      <c r="R122">
        <f t="shared" ca="1" si="20"/>
        <v>998.19168173598541</v>
      </c>
      <c r="S122" t="str">
        <f t="shared" si="21"/>
        <v/>
      </c>
      <c r="T122" s="17" t="str">
        <f>IF(S122=1,R122/INDEX($R98:$R$2011,MATCH(1,S98:S121,0),1)-1,"")</f>
        <v/>
      </c>
      <c r="U122" s="16" t="str">
        <f t="shared" si="22"/>
        <v/>
      </c>
      <c r="V122" s="14" t="str">
        <f t="shared" si="23"/>
        <v/>
      </c>
      <c r="W122" s="14" t="str">
        <f t="shared" si="24"/>
        <v/>
      </c>
      <c r="X122">
        <f t="shared" ca="1" si="14"/>
        <v>-4.2622120906405263E-2</v>
      </c>
    </row>
    <row r="123" spans="2:24" x14ac:dyDescent="0.25">
      <c r="B123" s="1">
        <v>40324</v>
      </c>
      <c r="C123" s="13">
        <f>ROW()</f>
        <v>123</v>
      </c>
      <c r="D123">
        <v>0.16</v>
      </c>
      <c r="E123">
        <f t="shared" si="15"/>
        <v>0.16</v>
      </c>
      <c r="F123">
        <v>99.66</v>
      </c>
      <c r="G123">
        <v>37.549999999999997</v>
      </c>
      <c r="H123" s="10">
        <f t="shared" ca="1" si="13"/>
        <v>13.758063207714992</v>
      </c>
      <c r="I123">
        <v>91.84</v>
      </c>
      <c r="J123">
        <v>506.56</v>
      </c>
      <c r="K123">
        <v>4.3815845238876259</v>
      </c>
      <c r="L123">
        <v>10.375335485586385</v>
      </c>
      <c r="M123">
        <f ca="1">INDIRECT(J$13&amp;ROW())</f>
        <v>506.56</v>
      </c>
      <c r="N123">
        <f t="shared" ca="1" si="16"/>
        <v>-4.4082125603864708E-2</v>
      </c>
      <c r="O123" s="14">
        <f t="shared" ca="1" si="17"/>
        <v>-4.4088469756384474E-2</v>
      </c>
      <c r="P123" s="14">
        <f t="shared" ca="1" si="18"/>
        <v>1.6707069085291318E-3</v>
      </c>
      <c r="Q123" s="14">
        <f t="shared" ca="1" si="19"/>
        <v>1.6707069085291318E-3</v>
      </c>
      <c r="R123">
        <f t="shared" ca="1" si="20"/>
        <v>954.18927064496677</v>
      </c>
      <c r="S123" t="str">
        <f t="shared" si="21"/>
        <v/>
      </c>
      <c r="T123" s="17" t="str">
        <f>IF(S123=1,R123/INDEX($R99:$R$2011,MATCH(1,S99:S122,0),1)-1,"")</f>
        <v/>
      </c>
      <c r="U123" s="16" t="str">
        <f t="shared" si="22"/>
        <v/>
      </c>
      <c r="V123" s="14" t="str">
        <f t="shared" si="23"/>
        <v/>
      </c>
      <c r="W123" s="14" t="str">
        <f t="shared" si="24"/>
        <v/>
      </c>
      <c r="X123">
        <f t="shared" ca="1" si="14"/>
        <v>-2.2313226183239547E-2</v>
      </c>
    </row>
    <row r="124" spans="2:24" x14ac:dyDescent="0.25">
      <c r="B124" s="1">
        <v>40325</v>
      </c>
      <c r="C124" s="13">
        <f>ROW()</f>
        <v>124</v>
      </c>
      <c r="D124">
        <v>0.16</v>
      </c>
      <c r="E124">
        <f t="shared" si="15"/>
        <v>0.16</v>
      </c>
      <c r="F124">
        <v>103</v>
      </c>
      <c r="G124">
        <v>38.950000000000003</v>
      </c>
      <c r="H124" s="10">
        <f t="shared" ca="1" si="13"/>
        <v>13.670631189734694</v>
      </c>
      <c r="I124">
        <v>88.88</v>
      </c>
      <c r="J124">
        <v>496.48</v>
      </c>
      <c r="K124">
        <v>4.7625318369571534</v>
      </c>
      <c r="L124">
        <v>10.850989607149506</v>
      </c>
      <c r="M124">
        <f ca="1">INDIRECT(J$13&amp;ROW())</f>
        <v>496.48</v>
      </c>
      <c r="N124">
        <f t="shared" ca="1" si="16"/>
        <v>-1.9898926089703117E-2</v>
      </c>
      <c r="O124" s="14">
        <f t="shared" ca="1" si="17"/>
        <v>-1.9905270242222883E-2</v>
      </c>
      <c r="P124" s="14">
        <f t="shared" ca="1" si="18"/>
        <v>2.7859222618340873E-4</v>
      </c>
      <c r="Q124" s="14">
        <f t="shared" ca="1" si="19"/>
        <v>2.7859222618340873E-4</v>
      </c>
      <c r="R124">
        <f t="shared" ca="1" si="20"/>
        <v>935.20192887281485</v>
      </c>
      <c r="S124" t="str">
        <f t="shared" si="21"/>
        <v/>
      </c>
      <c r="T124" s="17" t="str">
        <f>IF(S124=1,R124/INDEX($R100:$R$2011,MATCH(1,S100:S123,0),1)-1,"")</f>
        <v/>
      </c>
      <c r="U124" s="16" t="str">
        <f t="shared" si="22"/>
        <v/>
      </c>
      <c r="V124" s="14" t="str">
        <f t="shared" si="23"/>
        <v/>
      </c>
      <c r="W124" s="14" t="str">
        <f t="shared" si="24"/>
        <v/>
      </c>
      <c r="X124">
        <f t="shared" ca="1" si="14"/>
        <v>-6.3549655689378098E-3</v>
      </c>
    </row>
    <row r="125" spans="2:24" x14ac:dyDescent="0.25">
      <c r="B125" s="1">
        <v>40326</v>
      </c>
      <c r="C125" s="13">
        <f>ROW()</f>
        <v>125</v>
      </c>
      <c r="D125">
        <v>0.15</v>
      </c>
      <c r="E125">
        <f t="shared" si="15"/>
        <v>0.15</v>
      </c>
      <c r="F125">
        <v>101.71</v>
      </c>
      <c r="G125">
        <v>38.479999999999997</v>
      </c>
      <c r="H125" s="10">
        <f t="shared" ca="1" si="13"/>
        <v>13.542489421207227</v>
      </c>
      <c r="I125">
        <v>88.76</v>
      </c>
      <c r="J125">
        <v>453.28</v>
      </c>
      <c r="K125">
        <v>4.6680220911576624</v>
      </c>
      <c r="L125">
        <v>10.786251464733114</v>
      </c>
      <c r="M125">
        <f ca="1">INDIRECT(J$13&amp;ROW())</f>
        <v>453.28</v>
      </c>
      <c r="N125">
        <f t="shared" ca="1" si="16"/>
        <v>-8.7012568482114139E-2</v>
      </c>
      <c r="O125" s="14">
        <f t="shared" ca="1" si="17"/>
        <v>-8.7018516420928949E-2</v>
      </c>
      <c r="P125" s="14">
        <f t="shared" ca="1" si="18"/>
        <v>7.0231654609118474E-3</v>
      </c>
      <c r="Q125" s="14">
        <f t="shared" ca="1" si="19"/>
        <v>7.0231654609118474E-3</v>
      </c>
      <c r="R125">
        <f t="shared" ca="1" si="20"/>
        <v>853.82760699216385</v>
      </c>
      <c r="S125">
        <f t="shared" si="21"/>
        <v>1</v>
      </c>
      <c r="T125" s="17">
        <f ca="1">IF(S125=1,R125/INDEX($R101:$R$2011,MATCH(1,S101:S124,0),1)-1,"")</f>
        <v>0.44688457609805909</v>
      </c>
      <c r="U125" s="16">
        <f t="shared" ca="1" si="22"/>
        <v>0.44675966195329231</v>
      </c>
      <c r="V125" s="14">
        <f t="shared" ca="1" si="23"/>
        <v>0.25886588212873513</v>
      </c>
      <c r="W125" s="14" t="str">
        <f t="shared" ca="1" si="24"/>
        <v/>
      </c>
      <c r="X125">
        <f t="shared" ca="1" si="14"/>
        <v>-9.3735078321539322E-3</v>
      </c>
    </row>
    <row r="126" spans="2:24" x14ac:dyDescent="0.25">
      <c r="B126" s="1">
        <v>40330</v>
      </c>
      <c r="C126" s="13">
        <f>ROW()</f>
        <v>126</v>
      </c>
      <c r="D126">
        <v>0.14000000000000001</v>
      </c>
      <c r="E126">
        <f t="shared" si="15"/>
        <v>0.14000000000000001</v>
      </c>
      <c r="F126">
        <v>100</v>
      </c>
      <c r="G126">
        <v>37.549999999999997</v>
      </c>
      <c r="H126" s="10">
        <f t="shared" ca="1" si="13"/>
        <v>12.672506406934639</v>
      </c>
      <c r="I126">
        <v>90.13</v>
      </c>
      <c r="J126">
        <v>457.28</v>
      </c>
      <c r="K126">
        <v>4.3950573873764105</v>
      </c>
      <c r="L126">
        <v>10.585861981684983</v>
      </c>
      <c r="M126">
        <f ca="1">INDIRECT(J$13&amp;ROW())</f>
        <v>457.28</v>
      </c>
      <c r="N126">
        <f t="shared" ca="1" si="16"/>
        <v>8.8245675961877712E-3</v>
      </c>
      <c r="O126" s="14">
        <f t="shared" ca="1" si="17"/>
        <v>8.8190159104848398E-3</v>
      </c>
      <c r="P126" s="14">
        <f t="shared" ca="1" si="18"/>
        <v>1.4479799651945837E-4</v>
      </c>
      <c r="Q126" s="14" t="str">
        <f t="shared" ca="1" si="19"/>
        <v/>
      </c>
      <c r="R126">
        <f t="shared" ca="1" si="20"/>
        <v>861.36226642555744</v>
      </c>
      <c r="S126" t="str">
        <f t="shared" si="21"/>
        <v/>
      </c>
      <c r="T126" s="17" t="str">
        <f>IF(S126=1,R126/INDEX($R102:$R$2011,MATCH(1,S102:S125,0),1)-1,"")</f>
        <v/>
      </c>
      <c r="U126" s="16" t="str">
        <f t="shared" si="22"/>
        <v/>
      </c>
      <c r="V126" s="14" t="str">
        <f t="shared" si="23"/>
        <v/>
      </c>
      <c r="W126" s="14" t="str">
        <f t="shared" si="24"/>
        <v/>
      </c>
      <c r="X126">
        <f t="shared" ca="1" si="14"/>
        <v>-6.4240996408696863E-2</v>
      </c>
    </row>
    <row r="127" spans="2:24" x14ac:dyDescent="0.25">
      <c r="B127" s="1">
        <v>40331</v>
      </c>
      <c r="C127" s="13">
        <f>ROW()</f>
        <v>127</v>
      </c>
      <c r="D127">
        <v>0.14000000000000001</v>
      </c>
      <c r="E127">
        <f t="shared" si="15"/>
        <v>0.14000000000000001</v>
      </c>
      <c r="F127">
        <v>102.6</v>
      </c>
      <c r="G127">
        <v>38.67</v>
      </c>
      <c r="H127" s="10">
        <f t="shared" ca="1" si="13"/>
        <v>11.969341036315855</v>
      </c>
      <c r="I127">
        <v>88.51</v>
      </c>
      <c r="J127">
        <v>483.04</v>
      </c>
      <c r="K127">
        <v>4.6888054212168671</v>
      </c>
      <c r="L127">
        <v>10.806581439797244</v>
      </c>
      <c r="M127">
        <f ca="1">INDIRECT(J$13&amp;ROW())</f>
        <v>483.04</v>
      </c>
      <c r="N127">
        <f t="shared" ca="1" si="16"/>
        <v>5.6333100069979158E-2</v>
      </c>
      <c r="O127" s="14">
        <f t="shared" ca="1" si="17"/>
        <v>5.6327548384276227E-2</v>
      </c>
      <c r="P127" s="14">
        <f t="shared" ca="1" si="18"/>
        <v>3.5452183724866732E-3</v>
      </c>
      <c r="Q127" s="14" t="str">
        <f t="shared" ca="1" si="19"/>
        <v/>
      </c>
      <c r="R127">
        <f t="shared" ca="1" si="20"/>
        <v>909.88547317661244</v>
      </c>
      <c r="S127" t="str">
        <f t="shared" si="21"/>
        <v/>
      </c>
      <c r="T127" s="17" t="str">
        <f>IF(S127=1,R127/INDEX($R103:$R$2011,MATCH(1,S103:S126,0),1)-1,"")</f>
        <v/>
      </c>
      <c r="U127" s="16" t="str">
        <f t="shared" si="22"/>
        <v/>
      </c>
      <c r="V127" s="14" t="str">
        <f t="shared" si="23"/>
        <v/>
      </c>
      <c r="W127" s="14" t="str">
        <f t="shared" si="24"/>
        <v/>
      </c>
      <c r="X127">
        <f t="shared" ca="1" si="14"/>
        <v>-5.5487474067008498E-2</v>
      </c>
    </row>
    <row r="128" spans="2:24" x14ac:dyDescent="0.25">
      <c r="B128" s="1">
        <v>40332</v>
      </c>
      <c r="C128" s="13">
        <f>ROW()</f>
        <v>128</v>
      </c>
      <c r="D128">
        <v>0.13</v>
      </c>
      <c r="E128">
        <f t="shared" si="15"/>
        <v>0.13</v>
      </c>
      <c r="F128">
        <v>102.96</v>
      </c>
      <c r="G128">
        <v>38.89</v>
      </c>
      <c r="H128" s="10">
        <f t="shared" ca="1" si="13"/>
        <v>11.542063848513761</v>
      </c>
      <c r="I128">
        <v>88.31</v>
      </c>
      <c r="J128">
        <v>461.92</v>
      </c>
      <c r="K128">
        <v>4.7307620682023552</v>
      </c>
      <c r="L128">
        <v>10.914781960857846</v>
      </c>
      <c r="M128">
        <f ca="1">INDIRECT(J$13&amp;ROW())</f>
        <v>461.92</v>
      </c>
      <c r="N128">
        <f t="shared" ca="1" si="16"/>
        <v>-4.3723087114938775E-2</v>
      </c>
      <c r="O128" s="14">
        <f t="shared" ca="1" si="17"/>
        <v>-4.3728242508115134E-2</v>
      </c>
      <c r="P128" s="14">
        <f t="shared" ca="1" si="18"/>
        <v>1.6413886121203851E-3</v>
      </c>
      <c r="Q128" s="14">
        <f t="shared" ca="1" si="19"/>
        <v>1.6413886121203851E-3</v>
      </c>
      <c r="R128">
        <f t="shared" ca="1" si="20"/>
        <v>870.10247136829412</v>
      </c>
      <c r="S128" t="str">
        <f t="shared" si="21"/>
        <v/>
      </c>
      <c r="T128" s="17" t="str">
        <f>IF(S128=1,R128/INDEX($R104:$R$2011,MATCH(1,S104:S127,0),1)-1,"")</f>
        <v/>
      </c>
      <c r="U128" s="16" t="str">
        <f t="shared" si="22"/>
        <v/>
      </c>
      <c r="V128" s="14" t="str">
        <f t="shared" si="23"/>
        <v/>
      </c>
      <c r="W128" s="14" t="str">
        <f t="shared" si="24"/>
        <v/>
      </c>
      <c r="X128">
        <f t="shared" ca="1" si="14"/>
        <v>-3.5697636695763237E-2</v>
      </c>
    </row>
    <row r="129" spans="2:24" x14ac:dyDescent="0.25">
      <c r="B129" s="1">
        <v>40333</v>
      </c>
      <c r="C129" s="13">
        <f>ROW()</f>
        <v>129</v>
      </c>
      <c r="D129">
        <v>0.12</v>
      </c>
      <c r="E129">
        <f t="shared" si="15"/>
        <v>0.12</v>
      </c>
      <c r="F129">
        <v>99.34</v>
      </c>
      <c r="G129">
        <v>37.32</v>
      </c>
      <c r="H129" s="10">
        <f t="shared" ca="1" si="13"/>
        <v>11.971493675742479</v>
      </c>
      <c r="I129">
        <v>90.75</v>
      </c>
      <c r="J129">
        <v>454.4</v>
      </c>
      <c r="K129">
        <v>4.284446123993269</v>
      </c>
      <c r="L129">
        <v>10.474037786685502</v>
      </c>
      <c r="M129">
        <f ca="1">INDIRECT(J$13&amp;ROW())</f>
        <v>454.4</v>
      </c>
      <c r="N129">
        <f t="shared" ca="1" si="16"/>
        <v>-1.6279875303082836E-2</v>
      </c>
      <c r="O129" s="14">
        <f t="shared" ca="1" si="17"/>
        <v>-1.6284634364309936E-2</v>
      </c>
      <c r="P129" s="14">
        <f t="shared" ca="1" si="18"/>
        <v>1.7083656797965777E-4</v>
      </c>
      <c r="Q129" s="14">
        <f t="shared" ca="1" si="19"/>
        <v>1.7083656797965777E-4</v>
      </c>
      <c r="R129">
        <f t="shared" ca="1" si="20"/>
        <v>855.93731163351413</v>
      </c>
      <c r="S129" t="str">
        <f t="shared" si="21"/>
        <v/>
      </c>
      <c r="T129" s="17" t="str">
        <f>IF(S129=1,R129/INDEX($R105:$R$2011,MATCH(1,S105:S128,0),1)-1,"")</f>
        <v/>
      </c>
      <c r="U129" s="16" t="str">
        <f t="shared" si="22"/>
        <v/>
      </c>
      <c r="V129" s="14" t="str">
        <f t="shared" si="23"/>
        <v/>
      </c>
      <c r="W129" s="14" t="str">
        <f t="shared" si="24"/>
        <v/>
      </c>
      <c r="X129">
        <f t="shared" ca="1" si="14"/>
        <v>3.7205636085960163E-2</v>
      </c>
    </row>
    <row r="130" spans="2:24" x14ac:dyDescent="0.25">
      <c r="B130" s="1">
        <v>40336</v>
      </c>
      <c r="C130" s="13">
        <f>ROW()</f>
        <v>130</v>
      </c>
      <c r="D130">
        <v>0.1</v>
      </c>
      <c r="E130">
        <f t="shared" si="15"/>
        <v>0.1</v>
      </c>
      <c r="F130">
        <v>98.1</v>
      </c>
      <c r="G130">
        <v>36.71</v>
      </c>
      <c r="H130" s="10">
        <f t="shared" ca="1" si="13"/>
        <v>12.031411991495132</v>
      </c>
      <c r="I130">
        <v>92.25</v>
      </c>
      <c r="J130">
        <v>500.64</v>
      </c>
      <c r="K130">
        <v>4.0890091140619491</v>
      </c>
      <c r="L130">
        <v>10.34150202428569</v>
      </c>
      <c r="M130">
        <f ca="1">INDIRECT(J$13&amp;ROW())</f>
        <v>500.64</v>
      </c>
      <c r="N130">
        <f t="shared" ca="1" si="16"/>
        <v>0.10176056338028161</v>
      </c>
      <c r="O130" s="14">
        <f t="shared" ca="1" si="17"/>
        <v>0.10175659710125284</v>
      </c>
      <c r="P130" s="14">
        <f t="shared" ca="1" si="18"/>
        <v>1.1018865726240256E-2</v>
      </c>
      <c r="Q130" s="14" t="str">
        <f t="shared" ca="1" si="19"/>
        <v/>
      </c>
      <c r="R130">
        <f t="shared" ca="1" si="20"/>
        <v>943.03797468354423</v>
      </c>
      <c r="S130" t="str">
        <f t="shared" si="21"/>
        <v/>
      </c>
      <c r="T130" s="17" t="str">
        <f>IF(S130=1,R130/INDEX($R106:$R$2011,MATCH(1,S106:S129,0),1)-1,"")</f>
        <v/>
      </c>
      <c r="U130" s="16" t="str">
        <f t="shared" si="22"/>
        <v/>
      </c>
      <c r="V130" s="14" t="str">
        <f t="shared" si="23"/>
        <v/>
      </c>
      <c r="W130" s="14" t="str">
        <f t="shared" si="24"/>
        <v/>
      </c>
      <c r="X130">
        <f t="shared" ca="1" si="14"/>
        <v>5.0050826885591274E-3</v>
      </c>
    </row>
    <row r="131" spans="2:24" x14ac:dyDescent="0.25">
      <c r="B131" s="1">
        <v>40337</v>
      </c>
      <c r="C131" s="13">
        <f>ROW()</f>
        <v>131</v>
      </c>
      <c r="D131">
        <v>0.11</v>
      </c>
      <c r="E131">
        <f t="shared" si="15"/>
        <v>0.11</v>
      </c>
      <c r="F131">
        <v>99.15</v>
      </c>
      <c r="G131">
        <v>37.049999999999997</v>
      </c>
      <c r="H131" s="10">
        <f t="shared" ca="1" si="13"/>
        <v>12.548938571187152</v>
      </c>
      <c r="I131">
        <v>91.71</v>
      </c>
      <c r="J131">
        <v>516.32000000000005</v>
      </c>
      <c r="K131">
        <v>4.2550196433568184</v>
      </c>
      <c r="L131">
        <v>10.439523081306502</v>
      </c>
      <c r="M131">
        <f ca="1">INDIRECT(J$13&amp;ROW())</f>
        <v>516.32000000000005</v>
      </c>
      <c r="N131">
        <f t="shared" ca="1" si="16"/>
        <v>3.1319910514541416E-2</v>
      </c>
      <c r="O131" s="14">
        <f t="shared" ca="1" si="17"/>
        <v>3.1315547824694256E-2</v>
      </c>
      <c r="P131" s="14">
        <f t="shared" ca="1" si="18"/>
        <v>1.1923026566056888E-3</v>
      </c>
      <c r="Q131" s="14" t="str">
        <f t="shared" ca="1" si="19"/>
        <v/>
      </c>
      <c r="R131">
        <f t="shared" ca="1" si="20"/>
        <v>972.5738396624472</v>
      </c>
      <c r="S131" t="str">
        <f t="shared" si="21"/>
        <v/>
      </c>
      <c r="T131" s="17" t="str">
        <f>IF(S131=1,R131/INDEX($R107:$R$2011,MATCH(1,S107:S130,0),1)-1,"")</f>
        <v/>
      </c>
      <c r="U131" s="16" t="str">
        <f t="shared" si="22"/>
        <v/>
      </c>
      <c r="V131" s="14" t="str">
        <f t="shared" si="23"/>
        <v/>
      </c>
      <c r="W131" s="14" t="str">
        <f t="shared" si="24"/>
        <v/>
      </c>
      <c r="X131">
        <f t="shared" ca="1" si="14"/>
        <v>4.3014617075523169E-2</v>
      </c>
    </row>
    <row r="132" spans="2:24" x14ac:dyDescent="0.25">
      <c r="B132" s="1">
        <v>40338</v>
      </c>
      <c r="C132" s="13">
        <f>ROW()</f>
        <v>132</v>
      </c>
      <c r="D132">
        <v>0.09</v>
      </c>
      <c r="E132">
        <f t="shared" si="15"/>
        <v>0.09</v>
      </c>
      <c r="F132">
        <v>98.62</v>
      </c>
      <c r="G132">
        <v>37.01</v>
      </c>
      <c r="H132" s="10">
        <f t="shared" ca="1" si="13"/>
        <v>11.908465109278884</v>
      </c>
      <c r="I132">
        <v>92.37</v>
      </c>
      <c r="J132">
        <v>498.24</v>
      </c>
      <c r="K132">
        <v>4.2190218542594966</v>
      </c>
      <c r="L132">
        <v>10.373926370140024</v>
      </c>
      <c r="M132">
        <f ca="1">INDIRECT(J$13&amp;ROW())</f>
        <v>498.24</v>
      </c>
      <c r="N132">
        <f t="shared" ca="1" si="16"/>
        <v>-3.5017043693833405E-2</v>
      </c>
      <c r="O132" s="14">
        <f t="shared" ca="1" si="17"/>
        <v>-3.5020613522597333E-2</v>
      </c>
      <c r="P132" s="14">
        <f t="shared" ca="1" si="18"/>
        <v>1.0116487040800716E-3</v>
      </c>
      <c r="Q132" s="14">
        <f t="shared" ca="1" si="19"/>
        <v>1.0116487040800716E-3</v>
      </c>
      <c r="R132">
        <f t="shared" ca="1" si="20"/>
        <v>938.51717902350799</v>
      </c>
      <c r="S132" t="str">
        <f t="shared" si="21"/>
        <v/>
      </c>
      <c r="T132" s="17" t="str">
        <f>IF(S132=1,R132/INDEX($R108:$R$2011,MATCH(1,S108:S131,0),1)-1,"")</f>
        <v/>
      </c>
      <c r="U132" s="16" t="str">
        <f t="shared" si="22"/>
        <v/>
      </c>
      <c r="V132" s="14" t="str">
        <f t="shared" si="23"/>
        <v/>
      </c>
      <c r="W132" s="14" t="str">
        <f t="shared" si="24"/>
        <v/>
      </c>
      <c r="X132">
        <f t="shared" ca="1" si="14"/>
        <v>-5.103805857961724E-2</v>
      </c>
    </row>
    <row r="133" spans="2:24" x14ac:dyDescent="0.25">
      <c r="B133" s="1">
        <v>40339</v>
      </c>
      <c r="C133" s="13">
        <f>ROW()</f>
        <v>133</v>
      </c>
      <c r="D133">
        <v>0.09</v>
      </c>
      <c r="E133">
        <f t="shared" si="15"/>
        <v>0.09</v>
      </c>
      <c r="F133">
        <v>101.51</v>
      </c>
      <c r="G133">
        <v>38.28</v>
      </c>
      <c r="H133" s="10">
        <f t="shared" ca="1" si="13"/>
        <v>12.319178047237029</v>
      </c>
      <c r="I133">
        <v>89.89</v>
      </c>
      <c r="J133">
        <v>498.88</v>
      </c>
      <c r="K133">
        <v>4.4691567007381456</v>
      </c>
      <c r="L133">
        <v>10.612308758702206</v>
      </c>
      <c r="M133">
        <f ca="1">INDIRECT(J$13&amp;ROW())</f>
        <v>498.88</v>
      </c>
      <c r="N133">
        <f t="shared" ca="1" si="16"/>
        <v>1.2845215157353262E-3</v>
      </c>
      <c r="O133" s="14">
        <f t="shared" ca="1" si="17"/>
        <v>1.2809516869713988E-3</v>
      </c>
      <c r="P133" s="14">
        <f t="shared" ca="1" si="18"/>
        <v>2.0206280868199933E-5</v>
      </c>
      <c r="Q133" s="14" t="str">
        <f t="shared" ca="1" si="19"/>
        <v/>
      </c>
      <c r="R133">
        <f t="shared" ca="1" si="20"/>
        <v>939.72272453285086</v>
      </c>
      <c r="S133" t="str">
        <f t="shared" si="21"/>
        <v/>
      </c>
      <c r="T133" s="17" t="str">
        <f>IF(S133=1,R133/INDEX($R109:$R$2011,MATCH(1,S109:S132,0),1)-1,"")</f>
        <v/>
      </c>
      <c r="U133" s="16" t="str">
        <f t="shared" si="22"/>
        <v/>
      </c>
      <c r="V133" s="14" t="str">
        <f t="shared" si="23"/>
        <v/>
      </c>
      <c r="W133" s="14" t="str">
        <f t="shared" si="24"/>
        <v/>
      </c>
      <c r="X133">
        <f t="shared" ca="1" si="14"/>
        <v>3.4489158274320801E-2</v>
      </c>
    </row>
    <row r="134" spans="2:24" x14ac:dyDescent="0.25">
      <c r="B134" s="1">
        <v>40340</v>
      </c>
      <c r="C134" s="13">
        <f>ROW()</f>
        <v>134</v>
      </c>
      <c r="D134">
        <v>7.0000000000000007E-2</v>
      </c>
      <c r="E134">
        <f t="shared" si="15"/>
        <v>7.0000000000000007E-2</v>
      </c>
      <c r="F134">
        <v>102</v>
      </c>
      <c r="G134">
        <v>38.53</v>
      </c>
      <c r="H134" s="10">
        <f t="shared" ca="1" si="13"/>
        <v>12.319624543295388</v>
      </c>
      <c r="I134">
        <v>89.3</v>
      </c>
      <c r="J134">
        <v>473.12</v>
      </c>
      <c r="K134">
        <v>4.5761460476636886</v>
      </c>
      <c r="L134">
        <v>10.701684840501477</v>
      </c>
      <c r="M134">
        <f ca="1">INDIRECT(J$13&amp;ROW())</f>
        <v>473.12</v>
      </c>
      <c r="N134">
        <f t="shared" ca="1" si="16"/>
        <v>-5.1635663887107053E-2</v>
      </c>
      <c r="O134" s="14">
        <f t="shared" ca="1" si="17"/>
        <v>-5.1638440696971322E-2</v>
      </c>
      <c r="P134" s="14">
        <f t="shared" ca="1" si="18"/>
        <v>2.3449082485834591E-3</v>
      </c>
      <c r="Q134" s="14">
        <f t="shared" ca="1" si="19"/>
        <v>2.3449082485834591E-3</v>
      </c>
      <c r="R134">
        <f t="shared" ca="1" si="20"/>
        <v>891.19951778179609</v>
      </c>
      <c r="S134" t="str">
        <f t="shared" si="21"/>
        <v/>
      </c>
      <c r="T134" s="17" t="str">
        <f>IF(S134=1,R134/INDEX($R110:$R$2011,MATCH(1,S110:S133,0),1)-1,"")</f>
        <v/>
      </c>
      <c r="U134" s="16" t="str">
        <f t="shared" si="22"/>
        <v/>
      </c>
      <c r="V134" s="14" t="str">
        <f t="shared" si="23"/>
        <v/>
      </c>
      <c r="W134" s="14" t="str">
        <f t="shared" si="24"/>
        <v/>
      </c>
      <c r="X134">
        <f t="shared" ca="1" si="14"/>
        <v>3.6243981266209203E-5</v>
      </c>
    </row>
    <row r="135" spans="2:24" x14ac:dyDescent="0.25">
      <c r="B135" s="1">
        <v>40343</v>
      </c>
      <c r="C135" s="13">
        <f>ROW()</f>
        <v>135</v>
      </c>
      <c r="D135">
        <v>0.05</v>
      </c>
      <c r="E135">
        <f t="shared" si="15"/>
        <v>0.05</v>
      </c>
      <c r="F135">
        <v>101.84</v>
      </c>
      <c r="G135">
        <v>38.53</v>
      </c>
      <c r="H135" s="10">
        <f t="shared" ca="1" si="13"/>
        <v>12.944625681426857</v>
      </c>
      <c r="I135">
        <v>88.51</v>
      </c>
      <c r="J135">
        <v>461.6</v>
      </c>
      <c r="K135">
        <v>4.6664560645482878</v>
      </c>
      <c r="L135">
        <v>10.81565837868802</v>
      </c>
      <c r="M135">
        <f ca="1">INDIRECT(J$13&amp;ROW())</f>
        <v>461.6</v>
      </c>
      <c r="N135">
        <f t="shared" ca="1" si="16"/>
        <v>-2.4349002367264116E-2</v>
      </c>
      <c r="O135" s="14">
        <f t="shared" ca="1" si="17"/>
        <v>-2.435098600034924E-2</v>
      </c>
      <c r="P135" s="14">
        <f t="shared" ca="1" si="18"/>
        <v>4.4676422941220429E-4</v>
      </c>
      <c r="Q135" s="14">
        <f t="shared" ca="1" si="19"/>
        <v>4.4676422941220429E-4</v>
      </c>
      <c r="R135">
        <f t="shared" ca="1" si="20"/>
        <v>869.49969861362251</v>
      </c>
      <c r="S135" t="str">
        <f t="shared" si="21"/>
        <v/>
      </c>
      <c r="T135" s="17" t="str">
        <f>IF(S135=1,R135/INDEX($R111:$R$2011,MATCH(1,S111:S134,0),1)-1,"")</f>
        <v/>
      </c>
      <c r="U135" s="16" t="str">
        <f t="shared" si="22"/>
        <v/>
      </c>
      <c r="V135" s="14" t="str">
        <f t="shared" si="23"/>
        <v/>
      </c>
      <c r="W135" s="14" t="str">
        <f t="shared" si="24"/>
        <v/>
      </c>
      <c r="X135">
        <f t="shared" ca="1" si="14"/>
        <v>5.0732157943206645E-2</v>
      </c>
    </row>
    <row r="136" spans="2:24" x14ac:dyDescent="0.25">
      <c r="B136" s="1">
        <v>40344</v>
      </c>
      <c r="C136" s="13">
        <f>ROW()</f>
        <v>136</v>
      </c>
      <c r="D136">
        <v>0.08</v>
      </c>
      <c r="E136">
        <f t="shared" si="15"/>
        <v>0.08</v>
      </c>
      <c r="F136">
        <v>104.16</v>
      </c>
      <c r="G136">
        <v>39.51</v>
      </c>
      <c r="H136" s="10">
        <f t="shared" ca="1" si="13"/>
        <v>13.00428011256637</v>
      </c>
      <c r="I136">
        <v>85.08</v>
      </c>
      <c r="J136">
        <v>454.88</v>
      </c>
      <c r="K136">
        <v>4.9417660296794725</v>
      </c>
      <c r="L136">
        <v>11.177611035409271</v>
      </c>
      <c r="M136">
        <f ca="1">INDIRECT(J$13&amp;ROW())</f>
        <v>454.88</v>
      </c>
      <c r="N136">
        <f t="shared" ca="1" si="16"/>
        <v>-1.455805892547668E-2</v>
      </c>
      <c r="O136" s="14">
        <f t="shared" ca="1" si="17"/>
        <v>-1.4561232264521995E-2</v>
      </c>
      <c r="P136" s="14">
        <f t="shared" ca="1" si="18"/>
        <v>1.2875541338245911E-4</v>
      </c>
      <c r="Q136" s="14">
        <f t="shared" ca="1" si="19"/>
        <v>1.2875541338245911E-4</v>
      </c>
      <c r="R136">
        <f t="shared" ca="1" si="20"/>
        <v>856.84147076552119</v>
      </c>
      <c r="S136" t="str">
        <f t="shared" si="21"/>
        <v/>
      </c>
      <c r="T136" s="17" t="str">
        <f>IF(S136=1,R136/INDEX($R112:$R$2011,MATCH(1,S112:S135,0),1)-1,"")</f>
        <v/>
      </c>
      <c r="U136" s="16" t="str">
        <f t="shared" si="22"/>
        <v/>
      </c>
      <c r="V136" s="14" t="str">
        <f t="shared" si="23"/>
        <v/>
      </c>
      <c r="W136" s="14" t="str">
        <f t="shared" si="24"/>
        <v/>
      </c>
      <c r="X136">
        <f t="shared" ca="1" si="14"/>
        <v>4.6084323029214344E-3</v>
      </c>
    </row>
    <row r="137" spans="2:24" x14ac:dyDescent="0.25">
      <c r="B137" s="1">
        <v>40345</v>
      </c>
      <c r="C137" s="13">
        <f>ROW()</f>
        <v>137</v>
      </c>
      <c r="D137">
        <v>0.09</v>
      </c>
      <c r="E137">
        <f t="shared" si="15"/>
        <v>0.09</v>
      </c>
      <c r="F137">
        <v>104.12</v>
      </c>
      <c r="G137">
        <v>39.47</v>
      </c>
      <c r="H137" s="10">
        <f t="shared" ca="1" si="13"/>
        <v>12.554892220073885</v>
      </c>
      <c r="I137">
        <v>85.28</v>
      </c>
      <c r="J137">
        <v>427.2</v>
      </c>
      <c r="K137">
        <v>5.0702698736123581</v>
      </c>
      <c r="L137">
        <v>11.232363606756543</v>
      </c>
      <c r="M137">
        <f ca="1">INDIRECT(J$13&amp;ROW())</f>
        <v>427.2</v>
      </c>
      <c r="N137">
        <f t="shared" ca="1" si="16"/>
        <v>-6.0851213506858959E-2</v>
      </c>
      <c r="O137" s="14">
        <f t="shared" ca="1" si="17"/>
        <v>-6.0854783335622886E-2</v>
      </c>
      <c r="P137" s="14">
        <f t="shared" ca="1" si="18"/>
        <v>3.3224382298395676E-3</v>
      </c>
      <c r="Q137" s="14">
        <f t="shared" ca="1" si="19"/>
        <v>3.3224382298395676E-3</v>
      </c>
      <c r="R137">
        <f t="shared" ca="1" si="20"/>
        <v>804.70162748643736</v>
      </c>
      <c r="S137" t="str">
        <f t="shared" si="21"/>
        <v/>
      </c>
      <c r="T137" s="17" t="str">
        <f>IF(S137=1,R137/INDEX($R113:$R$2011,MATCH(1,S113:S136,0),1)-1,"")</f>
        <v/>
      </c>
      <c r="U137" s="16" t="str">
        <f t="shared" si="22"/>
        <v/>
      </c>
      <c r="V137" s="14" t="str">
        <f t="shared" si="23"/>
        <v/>
      </c>
      <c r="W137" s="14" t="str">
        <f t="shared" si="24"/>
        <v/>
      </c>
      <c r="X137">
        <f t="shared" ca="1" si="14"/>
        <v>-3.4556921921285733E-2</v>
      </c>
    </row>
    <row r="138" spans="2:24" x14ac:dyDescent="0.25">
      <c r="B138" s="1">
        <v>40346</v>
      </c>
      <c r="C138" s="13">
        <f>ROW()</f>
        <v>138</v>
      </c>
      <c r="D138">
        <v>0.09</v>
      </c>
      <c r="E138">
        <f t="shared" si="15"/>
        <v>0.09</v>
      </c>
      <c r="F138">
        <v>104.29</v>
      </c>
      <c r="G138">
        <v>39.47</v>
      </c>
      <c r="H138" s="10">
        <f t="shared" ca="1" si="13"/>
        <v>12.342800485947345</v>
      </c>
      <c r="I138">
        <v>84.33</v>
      </c>
      <c r="J138">
        <v>420.32</v>
      </c>
      <c r="K138">
        <v>5.1592179178467577</v>
      </c>
      <c r="L138">
        <v>11.32509945698347</v>
      </c>
      <c r="M138">
        <f ca="1">INDIRECT(J$13&amp;ROW())</f>
        <v>420.32</v>
      </c>
      <c r="N138">
        <f t="shared" ca="1" si="16"/>
        <v>-1.6104868913857651E-2</v>
      </c>
      <c r="O138" s="14">
        <f t="shared" ca="1" si="17"/>
        <v>-1.6108438742621578E-2</v>
      </c>
      <c r="P138" s="14">
        <f t="shared" ca="1" si="18"/>
        <v>1.6626170203341422E-4</v>
      </c>
      <c r="Q138" s="14">
        <f t="shared" ca="1" si="19"/>
        <v>1.6626170203341422E-4</v>
      </c>
      <c r="R138">
        <f t="shared" ca="1" si="20"/>
        <v>791.74201326100035</v>
      </c>
      <c r="S138" t="str">
        <f t="shared" si="21"/>
        <v/>
      </c>
      <c r="T138" s="17" t="str">
        <f>IF(S138=1,R138/INDEX($R114:$R$2011,MATCH(1,S114:S137,0),1)-1,"")</f>
        <v/>
      </c>
      <c r="U138" s="16" t="str">
        <f t="shared" si="22"/>
        <v/>
      </c>
      <c r="V138" s="14" t="str">
        <f t="shared" si="23"/>
        <v/>
      </c>
      <c r="W138" s="14" t="str">
        <f t="shared" si="24"/>
        <v/>
      </c>
      <c r="X138">
        <f t="shared" ca="1" si="14"/>
        <v>-1.6893154509716096E-2</v>
      </c>
    </row>
    <row r="139" spans="2:24" x14ac:dyDescent="0.25">
      <c r="B139" s="1">
        <v>40347</v>
      </c>
      <c r="C139" s="13">
        <f>ROW()</f>
        <v>139</v>
      </c>
      <c r="D139">
        <v>0.09</v>
      </c>
      <c r="E139">
        <f t="shared" si="15"/>
        <v>0.09</v>
      </c>
      <c r="F139">
        <v>104.4</v>
      </c>
      <c r="G139">
        <v>39.47</v>
      </c>
      <c r="H139" s="10">
        <f t="shared" ca="1" si="13"/>
        <v>12.304777190024446</v>
      </c>
      <c r="I139">
        <v>83.09</v>
      </c>
      <c r="J139">
        <v>408.32</v>
      </c>
      <c r="K139">
        <v>5.2453651049960941</v>
      </c>
      <c r="L139">
        <v>11.476384443608822</v>
      </c>
      <c r="M139">
        <f ca="1">INDIRECT(J$13&amp;ROW())</f>
        <v>408.32</v>
      </c>
      <c r="N139">
        <f t="shared" ca="1" si="16"/>
        <v>-2.8549676437000349E-2</v>
      </c>
      <c r="O139" s="14">
        <f t="shared" ca="1" si="17"/>
        <v>-2.8553246265764276E-2</v>
      </c>
      <c r="P139" s="14">
        <f t="shared" ca="1" si="18"/>
        <v>6.4206787344171161E-4</v>
      </c>
      <c r="Q139" s="14">
        <f t="shared" ca="1" si="19"/>
        <v>6.4206787344171161E-4</v>
      </c>
      <c r="R139">
        <f t="shared" ca="1" si="20"/>
        <v>769.1380349608196</v>
      </c>
      <c r="S139" t="str">
        <f t="shared" si="21"/>
        <v/>
      </c>
      <c r="T139" s="17" t="str">
        <f>IF(S139=1,R139/INDEX($R115:$R$2011,MATCH(1,S115:S138,0),1)-1,"")</f>
        <v/>
      </c>
      <c r="U139" s="16" t="str">
        <f t="shared" si="22"/>
        <v/>
      </c>
      <c r="V139" s="14" t="str">
        <f t="shared" si="23"/>
        <v/>
      </c>
      <c r="W139" s="14" t="str">
        <f t="shared" si="24"/>
        <v/>
      </c>
      <c r="X139">
        <f t="shared" ca="1" si="14"/>
        <v>-3.0806052456401551E-3</v>
      </c>
    </row>
    <row r="140" spans="2:24" x14ac:dyDescent="0.25">
      <c r="B140" s="1">
        <v>40350</v>
      </c>
      <c r="C140" s="13">
        <f>ROW()</f>
        <v>140</v>
      </c>
      <c r="D140">
        <v>0.1</v>
      </c>
      <c r="E140">
        <f t="shared" si="15"/>
        <v>0.1</v>
      </c>
      <c r="F140">
        <v>104.1</v>
      </c>
      <c r="G140">
        <v>39.29</v>
      </c>
      <c r="H140" s="10">
        <f t="shared" ca="1" si="13"/>
        <v>12.439752947306992</v>
      </c>
      <c r="I140">
        <v>83.61</v>
      </c>
      <c r="J140">
        <v>401.12</v>
      </c>
      <c r="K140">
        <v>5.1990071847365282</v>
      </c>
      <c r="L140">
        <v>11.441869883311949</v>
      </c>
      <c r="M140">
        <f ca="1">INDIRECT(J$13&amp;ROW())</f>
        <v>401.12</v>
      </c>
      <c r="N140">
        <f t="shared" ca="1" si="16"/>
        <v>-1.7633228840125414E-2</v>
      </c>
      <c r="O140" s="14">
        <f t="shared" ca="1" si="17"/>
        <v>-1.7637195119154181E-2</v>
      </c>
      <c r="P140" s="14">
        <f t="shared" ca="1" si="18"/>
        <v>2.080231341576266E-4</v>
      </c>
      <c r="Q140" s="14">
        <f t="shared" ca="1" si="19"/>
        <v>2.080231341576266E-4</v>
      </c>
      <c r="R140">
        <f t="shared" ca="1" si="20"/>
        <v>755.5756479807111</v>
      </c>
      <c r="S140" t="str">
        <f t="shared" si="21"/>
        <v/>
      </c>
      <c r="T140" s="17" t="str">
        <f>IF(S140=1,R140/INDEX($R116:$R$2011,MATCH(1,S116:S139,0),1)-1,"")</f>
        <v/>
      </c>
      <c r="U140" s="16" t="str">
        <f t="shared" si="22"/>
        <v/>
      </c>
      <c r="V140" s="14" t="str">
        <f t="shared" si="23"/>
        <v/>
      </c>
      <c r="W140" s="14" t="str">
        <f t="shared" si="24"/>
        <v/>
      </c>
      <c r="X140">
        <f t="shared" ca="1" si="14"/>
        <v>1.09693784127982E-2</v>
      </c>
    </row>
    <row r="141" spans="2:24" x14ac:dyDescent="0.25">
      <c r="B141" s="1">
        <v>40351</v>
      </c>
      <c r="C141" s="13">
        <f>ROW()</f>
        <v>141</v>
      </c>
      <c r="D141">
        <v>0.12</v>
      </c>
      <c r="E141">
        <f t="shared" si="15"/>
        <v>0.12</v>
      </c>
      <c r="F141">
        <v>102.38</v>
      </c>
      <c r="G141">
        <v>38.56</v>
      </c>
      <c r="H141" s="10">
        <f t="shared" ca="1" si="13"/>
        <v>11.522904297152985</v>
      </c>
      <c r="I141">
        <v>85.44</v>
      </c>
      <c r="J141">
        <v>407.68</v>
      </c>
      <c r="K141">
        <v>4.9671968227393108</v>
      </c>
      <c r="L141">
        <v>11.175325160231456</v>
      </c>
      <c r="M141">
        <f ca="1">INDIRECT(J$13&amp;ROW())</f>
        <v>407.68</v>
      </c>
      <c r="N141">
        <f t="shared" ca="1" si="16"/>
        <v>1.6354208216992516E-2</v>
      </c>
      <c r="O141" s="14">
        <f t="shared" ca="1" si="17"/>
        <v>1.6349449155765416E-2</v>
      </c>
      <c r="P141" s="14">
        <f t="shared" ca="1" si="18"/>
        <v>3.8273589903582527E-4</v>
      </c>
      <c r="Q141" s="14" t="str">
        <f t="shared" ca="1" si="19"/>
        <v/>
      </c>
      <c r="R141">
        <f t="shared" ca="1" si="20"/>
        <v>767.93248945147673</v>
      </c>
      <c r="S141" t="str">
        <f t="shared" si="21"/>
        <v/>
      </c>
      <c r="T141" s="17" t="str">
        <f>IF(S141=1,R141/INDEX($R117:$R$2011,MATCH(1,S117:S140,0),1)-1,"")</f>
        <v/>
      </c>
      <c r="U141" s="16" t="str">
        <f t="shared" si="22"/>
        <v/>
      </c>
      <c r="V141" s="14" t="str">
        <f t="shared" si="23"/>
        <v/>
      </c>
      <c r="W141" s="14" t="str">
        <f t="shared" si="24"/>
        <v/>
      </c>
      <c r="X141">
        <f t="shared" ca="1" si="14"/>
        <v>-7.3703123690449998E-2</v>
      </c>
    </row>
    <row r="142" spans="2:24" x14ac:dyDescent="0.25">
      <c r="B142" s="1">
        <v>40352</v>
      </c>
      <c r="C142" s="13">
        <f>ROW()</f>
        <v>142</v>
      </c>
      <c r="D142">
        <v>0.12</v>
      </c>
      <c r="E142">
        <f t="shared" si="15"/>
        <v>0.12</v>
      </c>
      <c r="F142">
        <v>102.06</v>
      </c>
      <c r="G142">
        <v>38.450000000000003</v>
      </c>
      <c r="H142" s="10">
        <f t="shared" ca="1" si="13"/>
        <v>10.7738703827479</v>
      </c>
      <c r="I142">
        <v>86.7</v>
      </c>
      <c r="J142">
        <v>423.84</v>
      </c>
      <c r="K142">
        <v>4.8993831879076559</v>
      </c>
      <c r="L142">
        <v>10.996698214862631</v>
      </c>
      <c r="M142">
        <f ca="1">INDIRECT(J$13&amp;ROW())</f>
        <v>423.84</v>
      </c>
      <c r="N142">
        <f t="shared" ca="1" si="16"/>
        <v>3.9638932496075308E-2</v>
      </c>
      <c r="O142" s="14">
        <f t="shared" ca="1" si="17"/>
        <v>3.9634173434848208E-2</v>
      </c>
      <c r="P142" s="14">
        <f t="shared" ca="1" si="18"/>
        <v>1.8359820782501454E-3</v>
      </c>
      <c r="Q142" s="14" t="str">
        <f t="shared" ca="1" si="19"/>
        <v/>
      </c>
      <c r="R142">
        <f t="shared" ca="1" si="20"/>
        <v>798.37251356238687</v>
      </c>
      <c r="S142" t="str">
        <f t="shared" si="21"/>
        <v/>
      </c>
      <c r="T142" s="17" t="str">
        <f>IF(S142=1,R142/INDEX($R118:$R$2011,MATCH(1,S118:S141,0),1)-1,"")</f>
        <v/>
      </c>
      <c r="U142" s="16" t="str">
        <f t="shared" si="22"/>
        <v/>
      </c>
      <c r="V142" s="14" t="str">
        <f t="shared" si="23"/>
        <v/>
      </c>
      <c r="W142" s="14" t="str">
        <f t="shared" si="24"/>
        <v/>
      </c>
      <c r="X142">
        <f t="shared" ca="1" si="14"/>
        <v>-6.5003916989066199E-2</v>
      </c>
    </row>
    <row r="143" spans="2:24" x14ac:dyDescent="0.25">
      <c r="B143" s="1">
        <v>40353</v>
      </c>
      <c r="C143" s="13">
        <f>ROW()</f>
        <v>143</v>
      </c>
      <c r="D143">
        <v>0.12</v>
      </c>
      <c r="E143">
        <f t="shared" si="15"/>
        <v>0.12</v>
      </c>
      <c r="F143">
        <v>100.37</v>
      </c>
      <c r="G143">
        <v>37.74</v>
      </c>
      <c r="H143" s="10">
        <f t="shared" ca="1" si="13"/>
        <v>10.739652076815165</v>
      </c>
      <c r="I143">
        <v>89</v>
      </c>
      <c r="J143">
        <v>427.36</v>
      </c>
      <c r="K143">
        <v>4.607649745002627</v>
      </c>
      <c r="L143">
        <v>10.725481174786122</v>
      </c>
      <c r="M143">
        <f ca="1">INDIRECT(J$13&amp;ROW())</f>
        <v>427.36</v>
      </c>
      <c r="N143">
        <f t="shared" ca="1" si="16"/>
        <v>8.3050207625519068E-3</v>
      </c>
      <c r="O143" s="14">
        <f t="shared" ca="1" si="17"/>
        <v>8.300261701324807E-3</v>
      </c>
      <c r="P143" s="14">
        <f t="shared" ca="1" si="18"/>
        <v>1.3258255208524065E-4</v>
      </c>
      <c r="Q143" s="14" t="str">
        <f t="shared" ca="1" si="19"/>
        <v/>
      </c>
      <c r="R143">
        <f t="shared" ca="1" si="20"/>
        <v>805.00301386377328</v>
      </c>
      <c r="S143" t="str">
        <f t="shared" si="21"/>
        <v/>
      </c>
      <c r="T143" s="17" t="str">
        <f>IF(S143=1,R143/INDEX($R119:$R$2011,MATCH(1,S119:S142,0),1)-1,"")</f>
        <v/>
      </c>
      <c r="U143" s="16" t="str">
        <f t="shared" si="22"/>
        <v/>
      </c>
      <c r="V143" s="14" t="str">
        <f t="shared" si="23"/>
        <v/>
      </c>
      <c r="W143" s="14" t="str">
        <f t="shared" si="24"/>
        <v/>
      </c>
      <c r="X143">
        <f t="shared" ca="1" si="14"/>
        <v>-3.1760458142811275E-3</v>
      </c>
    </row>
    <row r="144" spans="2:24" x14ac:dyDescent="0.25">
      <c r="B144" s="1">
        <v>40354</v>
      </c>
      <c r="C144" s="13">
        <f>ROW()</f>
        <v>144</v>
      </c>
      <c r="D144">
        <v>0.12</v>
      </c>
      <c r="E144">
        <f t="shared" si="15"/>
        <v>0.12</v>
      </c>
      <c r="F144">
        <v>100.79</v>
      </c>
      <c r="G144">
        <v>37.96</v>
      </c>
      <c r="H144" s="10">
        <f t="shared" ca="1" si="13"/>
        <v>9.8826050891839259</v>
      </c>
      <c r="I144">
        <v>89.05</v>
      </c>
      <c r="J144">
        <v>453.6</v>
      </c>
      <c r="K144">
        <v>4.7218452142392699</v>
      </c>
      <c r="L144">
        <v>10.704751669382206</v>
      </c>
      <c r="M144">
        <f ca="1">INDIRECT(J$13&amp;ROW())</f>
        <v>453.6</v>
      </c>
      <c r="N144">
        <f t="shared" ca="1" si="16"/>
        <v>6.1400224634968303E-2</v>
      </c>
      <c r="O144" s="14">
        <f t="shared" ca="1" si="17"/>
        <v>6.1395465573741204E-2</v>
      </c>
      <c r="P144" s="14">
        <f t="shared" ca="1" si="18"/>
        <v>4.1744073358216975E-3</v>
      </c>
      <c r="Q144" s="14" t="str">
        <f t="shared" ca="1" si="19"/>
        <v/>
      </c>
      <c r="R144">
        <f t="shared" ca="1" si="20"/>
        <v>854.43037974683546</v>
      </c>
      <c r="S144" t="str">
        <f t="shared" si="21"/>
        <v/>
      </c>
      <c r="T144" s="17" t="str">
        <f>IF(S144=1,R144/INDEX($R120:$R$2011,MATCH(1,S120:S143,0),1)-1,"")</f>
        <v/>
      </c>
      <c r="U144" s="16" t="str">
        <f t="shared" si="22"/>
        <v/>
      </c>
      <c r="V144" s="14" t="str">
        <f t="shared" si="23"/>
        <v/>
      </c>
      <c r="W144" s="14" t="str">
        <f t="shared" si="24"/>
        <v/>
      </c>
      <c r="X144">
        <f t="shared" ca="1" si="14"/>
        <v>-7.980211849520133E-2</v>
      </c>
    </row>
    <row r="145" spans="2:24" x14ac:dyDescent="0.25">
      <c r="B145" s="1">
        <v>40357</v>
      </c>
      <c r="C145" s="13">
        <f>ROW()</f>
        <v>145</v>
      </c>
      <c r="D145">
        <v>0.14000000000000001</v>
      </c>
      <c r="E145">
        <f t="shared" si="15"/>
        <v>0.14000000000000001</v>
      </c>
      <c r="F145">
        <v>100.48</v>
      </c>
      <c r="G145">
        <v>37.840000000000003</v>
      </c>
      <c r="H145" s="10">
        <f t="shared" ca="1" si="13"/>
        <v>10.130260547584593</v>
      </c>
      <c r="I145">
        <v>90.02</v>
      </c>
      <c r="J145">
        <v>443.52</v>
      </c>
      <c r="K145">
        <v>4.6431811538714634</v>
      </c>
      <c r="L145">
        <v>10.513409174577976</v>
      </c>
      <c r="M145">
        <f ca="1">INDIRECT(J$13&amp;ROW())</f>
        <v>443.52</v>
      </c>
      <c r="N145">
        <f t="shared" ca="1" si="16"/>
        <v>-2.2222222222222365E-2</v>
      </c>
      <c r="O145" s="14">
        <f t="shared" ca="1" si="17"/>
        <v>-2.2227773907925297E-2</v>
      </c>
      <c r="P145" s="14">
        <f t="shared" ca="1" si="18"/>
        <v>3.6151644881236166E-4</v>
      </c>
      <c r="Q145" s="14">
        <f t="shared" ca="1" si="19"/>
        <v>3.6151644881236166E-4</v>
      </c>
      <c r="R145">
        <f t="shared" ca="1" si="20"/>
        <v>835.44303797468342</v>
      </c>
      <c r="S145" t="str">
        <f t="shared" si="21"/>
        <v/>
      </c>
      <c r="T145" s="17" t="str">
        <f>IF(S145=1,R145/INDEX($R121:$R$2011,MATCH(1,S121:S144,0),1)-1,"")</f>
        <v/>
      </c>
      <c r="U145" s="16" t="str">
        <f t="shared" si="22"/>
        <v/>
      </c>
      <c r="V145" s="14" t="str">
        <f t="shared" si="23"/>
        <v/>
      </c>
      <c r="W145" s="14" t="str">
        <f t="shared" si="24"/>
        <v/>
      </c>
      <c r="X145">
        <f t="shared" ca="1" si="14"/>
        <v>2.505973436818959E-2</v>
      </c>
    </row>
    <row r="146" spans="2:24" x14ac:dyDescent="0.25">
      <c r="B146" s="1">
        <v>40358</v>
      </c>
      <c r="C146" s="13">
        <f>ROW()</f>
        <v>146</v>
      </c>
      <c r="D146">
        <v>0.16</v>
      </c>
      <c r="E146">
        <f t="shared" si="15"/>
        <v>0.16</v>
      </c>
      <c r="F146">
        <v>97.37</v>
      </c>
      <c r="G146">
        <v>36.479999999999997</v>
      </c>
      <c r="H146" s="10">
        <f t="shared" ca="1" si="13"/>
        <v>10.416490110356014</v>
      </c>
      <c r="I146">
        <v>96.38</v>
      </c>
      <c r="J146">
        <v>450.88</v>
      </c>
      <c r="K146">
        <v>4.1910647042930771</v>
      </c>
      <c r="L146">
        <v>9.7822630966094319</v>
      </c>
      <c r="M146">
        <f ca="1">INDIRECT(J$13&amp;ROW())</f>
        <v>450.88</v>
      </c>
      <c r="N146">
        <f t="shared" ca="1" si="16"/>
        <v>1.6594516594516717E-2</v>
      </c>
      <c r="O146" s="14">
        <f t="shared" ca="1" si="17"/>
        <v>1.6588172441996951E-2</v>
      </c>
      <c r="P146" s="14">
        <f t="shared" ca="1" si="18"/>
        <v>3.9213347935148171E-4</v>
      </c>
      <c r="Q146" s="14" t="str">
        <f t="shared" ca="1" si="19"/>
        <v/>
      </c>
      <c r="R146">
        <f t="shared" ca="1" si="20"/>
        <v>849.30681133212772</v>
      </c>
      <c r="S146" t="str">
        <f t="shared" si="21"/>
        <v/>
      </c>
      <c r="T146" s="17" t="str">
        <f>IF(S146=1,R146/INDEX($R122:$R$2011,MATCH(1,S122:S145,0),1)-1,"")</f>
        <v/>
      </c>
      <c r="U146" s="16" t="str">
        <f t="shared" si="22"/>
        <v/>
      </c>
      <c r="V146" s="14" t="str">
        <f t="shared" si="23"/>
        <v/>
      </c>
      <c r="W146" s="14" t="str">
        <f t="shared" si="24"/>
        <v/>
      </c>
      <c r="X146">
        <f t="shared" ca="1" si="14"/>
        <v>2.8254906320219729E-2</v>
      </c>
    </row>
    <row r="147" spans="2:24" x14ac:dyDescent="0.25">
      <c r="B147" s="1">
        <v>40359</v>
      </c>
      <c r="C147" s="13">
        <f>ROW()</f>
        <v>147</v>
      </c>
      <c r="D147">
        <v>0.17</v>
      </c>
      <c r="E147">
        <f t="shared" si="15"/>
        <v>0.17</v>
      </c>
      <c r="F147">
        <v>96.45</v>
      </c>
      <c r="G147">
        <v>36.06</v>
      </c>
      <c r="H147" s="10">
        <f t="shared" ca="1" si="13"/>
        <v>10.920732012776378</v>
      </c>
      <c r="I147">
        <v>98.23</v>
      </c>
      <c r="J147">
        <v>492.64</v>
      </c>
      <c r="K147">
        <v>4.1258232922585076</v>
      </c>
      <c r="L147">
        <v>9.6457358582520936</v>
      </c>
      <c r="M147">
        <f ca="1">INDIRECT(J$13&amp;ROW())</f>
        <v>492.64</v>
      </c>
      <c r="N147">
        <f t="shared" ca="1" si="16"/>
        <v>9.2618878637331425E-2</v>
      </c>
      <c r="O147" s="14">
        <f t="shared" ca="1" si="17"/>
        <v>9.2612138310506076E-2</v>
      </c>
      <c r="P147" s="14">
        <f t="shared" ca="1" si="18"/>
        <v>9.1826848155066552E-3</v>
      </c>
      <c r="Q147" s="14" t="str">
        <f t="shared" ca="1" si="19"/>
        <v/>
      </c>
      <c r="R147">
        <f t="shared" ca="1" si="20"/>
        <v>927.96865581675695</v>
      </c>
      <c r="S147">
        <f t="shared" si="21"/>
        <v>1</v>
      </c>
      <c r="T147" s="17">
        <f ca="1">IF(S147=1,R147/INDEX($R123:$R$2011,MATCH(1,S123:S146,0),1)-1,"")</f>
        <v>8.6833745146487784E-2</v>
      </c>
      <c r="U147" s="16">
        <f t="shared" ca="1" si="22"/>
        <v>8.6692188742026888E-2</v>
      </c>
      <c r="V147" s="14">
        <f t="shared" ca="1" si="23"/>
        <v>2.211798601681203E-2</v>
      </c>
      <c r="W147" s="14" t="str">
        <f t="shared" ca="1" si="24"/>
        <v/>
      </c>
      <c r="X147">
        <f t="shared" ca="1" si="14"/>
        <v>4.8408043119922868E-2</v>
      </c>
    </row>
    <row r="148" spans="2:24" x14ac:dyDescent="0.25">
      <c r="B148" s="1">
        <v>40360</v>
      </c>
      <c r="C148" s="13">
        <f>ROW()</f>
        <v>148</v>
      </c>
      <c r="D148">
        <v>0.17</v>
      </c>
      <c r="E148">
        <f t="shared" si="15"/>
        <v>0.17</v>
      </c>
      <c r="F148">
        <v>96.02</v>
      </c>
      <c r="G148">
        <v>35.979999999999997</v>
      </c>
      <c r="H148" s="10">
        <f t="shared" ca="1" si="13"/>
        <v>11.048900961780117</v>
      </c>
      <c r="I148">
        <v>98.73</v>
      </c>
      <c r="J148">
        <v>499.2</v>
      </c>
      <c r="K148">
        <v>4.1614529174052413</v>
      </c>
      <c r="L148">
        <v>9.5979464432387918</v>
      </c>
      <c r="M148">
        <f ca="1">INDIRECT(J$13&amp;ROW())</f>
        <v>499.2</v>
      </c>
      <c r="N148">
        <f t="shared" ca="1" si="16"/>
        <v>1.3316011692107832E-2</v>
      </c>
      <c r="O148" s="14">
        <f t="shared" ca="1" si="17"/>
        <v>1.3309271365282482E-2</v>
      </c>
      <c r="P148" s="14">
        <f t="shared" ca="1" si="18"/>
        <v>2.7302470962703841E-4</v>
      </c>
      <c r="Q148" s="14" t="str">
        <f t="shared" ca="1" si="19"/>
        <v/>
      </c>
      <c r="R148">
        <f t="shared" ca="1" si="20"/>
        <v>940.32549728752247</v>
      </c>
      <c r="S148" t="str">
        <f t="shared" si="21"/>
        <v/>
      </c>
      <c r="T148" s="17" t="str">
        <f>IF(S148=1,R148/INDEX($R124:$R$2011,MATCH(1,S124:S147,0),1)-1,"")</f>
        <v/>
      </c>
      <c r="U148" s="16" t="str">
        <f t="shared" si="22"/>
        <v/>
      </c>
      <c r="V148" s="14" t="str">
        <f t="shared" si="23"/>
        <v/>
      </c>
      <c r="W148" s="14" t="str">
        <f t="shared" si="24"/>
        <v/>
      </c>
      <c r="X148">
        <f t="shared" ca="1" si="14"/>
        <v>1.1736296509592214E-2</v>
      </c>
    </row>
    <row r="149" spans="2:24" x14ac:dyDescent="0.25">
      <c r="B149" s="1">
        <v>40361</v>
      </c>
      <c r="C149" s="13">
        <f>ROW()</f>
        <v>149</v>
      </c>
      <c r="D149">
        <v>0.16</v>
      </c>
      <c r="E149">
        <f t="shared" si="15"/>
        <v>0.16</v>
      </c>
      <c r="F149">
        <v>95.5</v>
      </c>
      <c r="G149">
        <v>35.76</v>
      </c>
      <c r="H149" s="10">
        <f t="shared" ca="1" si="13"/>
        <v>10.404282976382904</v>
      </c>
      <c r="I149">
        <v>97.74</v>
      </c>
      <c r="J149">
        <v>494.4</v>
      </c>
      <c r="K149">
        <v>4.2864623081119086</v>
      </c>
      <c r="L149">
        <v>9.6271893040849896</v>
      </c>
      <c r="M149">
        <f ca="1">INDIRECT(J$13&amp;ROW())</f>
        <v>494.4</v>
      </c>
      <c r="N149">
        <f t="shared" ca="1" si="16"/>
        <v>-9.6153846153846922E-3</v>
      </c>
      <c r="O149" s="14">
        <f t="shared" ca="1" si="17"/>
        <v>-9.6217287679044583E-3</v>
      </c>
      <c r="P149" s="14">
        <f t="shared" ca="1" si="18"/>
        <v>4.1056578602819358E-5</v>
      </c>
      <c r="Q149" s="14">
        <f t="shared" ca="1" si="19"/>
        <v>4.1056578602819358E-5</v>
      </c>
      <c r="R149">
        <f t="shared" ca="1" si="20"/>
        <v>931.2839059674501</v>
      </c>
      <c r="S149" t="str">
        <f t="shared" si="21"/>
        <v/>
      </c>
      <c r="T149" s="17" t="str">
        <f>IF(S149=1,R149/INDEX($R125:$R$2011,MATCH(1,S125:S148,0),1)-1,"")</f>
        <v/>
      </c>
      <c r="U149" s="16" t="str">
        <f t="shared" si="22"/>
        <v/>
      </c>
      <c r="V149" s="14" t="str">
        <f t="shared" si="23"/>
        <v/>
      </c>
      <c r="W149" s="14" t="str">
        <f t="shared" si="24"/>
        <v/>
      </c>
      <c r="X149">
        <f t="shared" ca="1" si="14"/>
        <v>-5.8342272016651008E-2</v>
      </c>
    </row>
    <row r="150" spans="2:24" x14ac:dyDescent="0.25">
      <c r="B150" s="1">
        <v>40365</v>
      </c>
      <c r="C150" s="13">
        <f>ROW()</f>
        <v>150</v>
      </c>
      <c r="D150">
        <v>0.16</v>
      </c>
      <c r="E150">
        <f t="shared" si="15"/>
        <v>0.16</v>
      </c>
      <c r="F150">
        <v>96.12</v>
      </c>
      <c r="G150">
        <v>35.86</v>
      </c>
      <c r="H150" s="10">
        <f t="shared" ca="1" si="13"/>
        <v>10.884687851902205</v>
      </c>
      <c r="I150">
        <v>97.25</v>
      </c>
      <c r="J150">
        <v>479.84</v>
      </c>
      <c r="K150">
        <v>4.5246621904700444</v>
      </c>
      <c r="L150">
        <v>9.7554290554902447</v>
      </c>
      <c r="M150">
        <f ca="1">INDIRECT(J$13&amp;ROW())</f>
        <v>479.84</v>
      </c>
      <c r="N150">
        <f t="shared" ca="1" si="16"/>
        <v>-2.9449838187702304E-2</v>
      </c>
      <c r="O150" s="14">
        <f t="shared" ca="1" si="17"/>
        <v>-2.945618234022207E-2</v>
      </c>
      <c r="P150" s="14">
        <f t="shared" ca="1" si="18"/>
        <v>6.8864226658554438E-4</v>
      </c>
      <c r="Q150" s="14">
        <f t="shared" ca="1" si="19"/>
        <v>6.8864226658554438E-4</v>
      </c>
      <c r="R150">
        <f t="shared" ca="1" si="20"/>
        <v>903.85774562989729</v>
      </c>
      <c r="S150" t="str">
        <f t="shared" si="21"/>
        <v/>
      </c>
      <c r="T150" s="17" t="str">
        <f>IF(S150=1,R150/INDEX($R126:$R$2011,MATCH(1,S126:S149,0),1)-1,"")</f>
        <v/>
      </c>
      <c r="U150" s="16" t="str">
        <f t="shared" si="22"/>
        <v/>
      </c>
      <c r="V150" s="14" t="str">
        <f t="shared" si="23"/>
        <v/>
      </c>
      <c r="W150" s="14" t="str">
        <f t="shared" si="24"/>
        <v/>
      </c>
      <c r="X150">
        <f t="shared" ca="1" si="14"/>
        <v>4.6173760999176063E-2</v>
      </c>
    </row>
    <row r="151" spans="2:24" x14ac:dyDescent="0.25">
      <c r="B151" s="1">
        <v>40366</v>
      </c>
      <c r="C151" s="13">
        <f>ROW()</f>
        <v>151</v>
      </c>
      <c r="D151">
        <v>0.16</v>
      </c>
      <c r="E151">
        <f t="shared" si="15"/>
        <v>0.16</v>
      </c>
      <c r="F151">
        <v>99.15</v>
      </c>
      <c r="G151">
        <v>37.07</v>
      </c>
      <c r="H151" s="10">
        <f t="shared" ca="1" si="13"/>
        <v>10.715721252923698</v>
      </c>
      <c r="I151">
        <v>93.43</v>
      </c>
      <c r="J151">
        <v>459.2</v>
      </c>
      <c r="K151">
        <v>4.8130289915601612</v>
      </c>
      <c r="L151">
        <v>10.1802392750518</v>
      </c>
      <c r="M151">
        <f ca="1">INDIRECT(J$13&amp;ROW())</f>
        <v>459.2</v>
      </c>
      <c r="N151">
        <f t="shared" ca="1" si="16"/>
        <v>-4.3014338112704165E-2</v>
      </c>
      <c r="O151" s="14">
        <f t="shared" ca="1" si="17"/>
        <v>-4.3020682265223931E-2</v>
      </c>
      <c r="P151" s="14">
        <f t="shared" ca="1" si="18"/>
        <v>1.584556985131054E-3</v>
      </c>
      <c r="Q151" s="14">
        <f t="shared" ca="1" si="19"/>
        <v>1.584556985131054E-3</v>
      </c>
      <c r="R151">
        <f t="shared" ca="1" si="20"/>
        <v>864.97890295358638</v>
      </c>
      <c r="S151" t="str">
        <f t="shared" si="21"/>
        <v/>
      </c>
      <c r="T151" s="17" t="str">
        <f>IF(S151=1,R151/INDEX($R127:$R$2011,MATCH(1,S127:S150,0),1)-1,"")</f>
        <v/>
      </c>
      <c r="U151" s="16" t="str">
        <f t="shared" si="22"/>
        <v/>
      </c>
      <c r="V151" s="14" t="str">
        <f t="shared" si="23"/>
        <v/>
      </c>
      <c r="W151" s="14" t="str">
        <f t="shared" si="24"/>
        <v/>
      </c>
      <c r="X151">
        <f t="shared" ca="1" si="14"/>
        <v>-1.5523329770910985E-2</v>
      </c>
    </row>
    <row r="152" spans="2:24" x14ac:dyDescent="0.25">
      <c r="B152" s="1">
        <v>40367</v>
      </c>
      <c r="C152" s="13">
        <f>ROW()</f>
        <v>152</v>
      </c>
      <c r="D152">
        <v>0.14000000000000001</v>
      </c>
      <c r="E152">
        <f t="shared" si="15"/>
        <v>0.14000000000000001</v>
      </c>
      <c r="F152">
        <v>100.13</v>
      </c>
      <c r="G152">
        <v>37.450000000000003</v>
      </c>
      <c r="H152" s="10">
        <f t="shared" ref="H152:H215" ca="1" si="25">H151*(1+X152)</f>
        <v>11.409149709741444</v>
      </c>
      <c r="I152">
        <v>91.92</v>
      </c>
      <c r="J152">
        <v>430.4</v>
      </c>
      <c r="K152">
        <v>4.9029799884582568</v>
      </c>
      <c r="L152">
        <v>10.324673455976004</v>
      </c>
      <c r="M152">
        <f ca="1">INDIRECT(J$13&amp;ROW())</f>
        <v>430.4</v>
      </c>
      <c r="N152">
        <f t="shared" ca="1" si="16"/>
        <v>-6.2717770034843245E-2</v>
      </c>
      <c r="O152" s="14">
        <f t="shared" ca="1" si="17"/>
        <v>-6.2723321720546177E-2</v>
      </c>
      <c r="P152" s="14">
        <f t="shared" ca="1" si="18"/>
        <v>3.5413369953382718E-3</v>
      </c>
      <c r="Q152" s="14">
        <f t="shared" ca="1" si="19"/>
        <v>3.5413369953382718E-3</v>
      </c>
      <c r="R152">
        <f t="shared" ca="1" si="20"/>
        <v>810.72935503315239</v>
      </c>
      <c r="S152" t="str">
        <f t="shared" si="21"/>
        <v/>
      </c>
      <c r="T152" s="17" t="str">
        <f>IF(S152=1,R152/INDEX($R128:$R$2011,MATCH(1,S128:S151,0),1)-1,"")</f>
        <v/>
      </c>
      <c r="U152" s="16" t="str">
        <f t="shared" si="22"/>
        <v/>
      </c>
      <c r="V152" s="14" t="str">
        <f t="shared" si="23"/>
        <v/>
      </c>
      <c r="W152" s="14" t="str">
        <f t="shared" si="24"/>
        <v/>
      </c>
      <c r="X152">
        <f t="shared" ref="X152:X215" ca="1" si="26">NORMINV(RAND(), 0, 0.04)</f>
        <v>6.471131904710084E-2</v>
      </c>
    </row>
    <row r="153" spans="2:24" x14ac:dyDescent="0.25">
      <c r="B153" s="1">
        <v>40368</v>
      </c>
      <c r="C153" s="13">
        <f>ROW()</f>
        <v>153</v>
      </c>
      <c r="D153">
        <v>0.14000000000000001</v>
      </c>
      <c r="E153">
        <f t="shared" ref="E153:E216" si="27">IF(E$19="",D153,E$19)</f>
        <v>0.14000000000000001</v>
      </c>
      <c r="F153">
        <v>100.88</v>
      </c>
      <c r="G153">
        <v>37.79</v>
      </c>
      <c r="H153" s="10">
        <f t="shared" ca="1" si="25"/>
        <v>12.052400032326494</v>
      </c>
      <c r="I153">
        <v>91.07</v>
      </c>
      <c r="J153">
        <v>419.84</v>
      </c>
      <c r="K153">
        <v>4.9819328547350707</v>
      </c>
      <c r="L153">
        <v>10.405520006252786</v>
      </c>
      <c r="M153">
        <f ca="1">INDIRECT(J$13&amp;ROW())</f>
        <v>419.84</v>
      </c>
      <c r="N153">
        <f t="shared" ca="1" si="16"/>
        <v>-2.4535315985130146E-2</v>
      </c>
      <c r="O153" s="14">
        <f t="shared" ca="1" si="17"/>
        <v>-2.4540867670833078E-2</v>
      </c>
      <c r="P153" s="14">
        <f t="shared" ca="1" si="18"/>
        <v>4.5482726548430819E-4</v>
      </c>
      <c r="Q153" s="14">
        <f t="shared" ca="1" si="19"/>
        <v>4.5482726548430819E-4</v>
      </c>
      <c r="R153">
        <f t="shared" ca="1" si="20"/>
        <v>790.83785412899329</v>
      </c>
      <c r="S153" t="str">
        <f t="shared" si="21"/>
        <v/>
      </c>
      <c r="T153" s="17" t="str">
        <f>IF(S153=1,R153/INDEX($R129:$R$2011,MATCH(1,S129:S152,0),1)-1,"")</f>
        <v/>
      </c>
      <c r="U153" s="16" t="str">
        <f t="shared" si="22"/>
        <v/>
      </c>
      <c r="V153" s="14" t="str">
        <f t="shared" si="23"/>
        <v/>
      </c>
      <c r="W153" s="14" t="str">
        <f t="shared" si="24"/>
        <v/>
      </c>
      <c r="X153">
        <f t="shared" ca="1" si="26"/>
        <v>5.6380215787318923E-2</v>
      </c>
    </row>
    <row r="154" spans="2:24" x14ac:dyDescent="0.25">
      <c r="B154" s="1">
        <v>40371</v>
      </c>
      <c r="C154" s="13">
        <f>ROW()</f>
        <v>154</v>
      </c>
      <c r="D154">
        <v>0.14000000000000001</v>
      </c>
      <c r="E154">
        <f t="shared" si="27"/>
        <v>0.14000000000000001</v>
      </c>
      <c r="F154">
        <v>100.94</v>
      </c>
      <c r="G154">
        <v>37.72</v>
      </c>
      <c r="H154" s="10">
        <f t="shared" ca="1" si="25"/>
        <v>12.424723326904626</v>
      </c>
      <c r="I154">
        <v>90.57</v>
      </c>
      <c r="J154">
        <v>408.8</v>
      </c>
      <c r="K154">
        <v>5.1035552587590756</v>
      </c>
      <c r="L154">
        <v>10.481183916495503</v>
      </c>
      <c r="M154">
        <f ca="1">INDIRECT(J$13&amp;ROW())</f>
        <v>408.8</v>
      </c>
      <c r="N154">
        <f t="shared" ref="N154:N217" ca="1" si="28">M154/M153-1</f>
        <v>-2.6295731707317027E-2</v>
      </c>
      <c r="O154" s="14">
        <f t="shared" ref="O154:O217" ca="1" si="29">N154-((1+E154/100)^(1/252)-1)</f>
        <v>-2.6301283393019959E-2</v>
      </c>
      <c r="P154" s="14">
        <f t="shared" ref="P154:P217" ca="1" si="30">(O154-O$7)^2</f>
        <v>5.3301397336378686E-4</v>
      </c>
      <c r="Q154" s="14">
        <f t="shared" ref="Q154:Q217" ca="1" si="31">IF(O154&lt;0,(O154-O$7)^2,"")</f>
        <v>5.3301397336378686E-4</v>
      </c>
      <c r="R154">
        <f t="shared" ref="R154:R217" ca="1" si="32">(N154+1)*R153</f>
        <v>770.042194092827</v>
      </c>
      <c r="S154" t="str">
        <f t="shared" si="21"/>
        <v/>
      </c>
      <c r="T154" s="17" t="str">
        <f>IF(S154=1,R154/INDEX($R130:$R$2011,MATCH(1,S130:S153,0),1)-1,"")</f>
        <v/>
      </c>
      <c r="U154" s="16" t="str">
        <f t="shared" si="22"/>
        <v/>
      </c>
      <c r="V154" s="14" t="str">
        <f t="shared" si="23"/>
        <v/>
      </c>
      <c r="W154" s="14" t="str">
        <f t="shared" si="24"/>
        <v/>
      </c>
      <c r="X154">
        <f t="shared" ca="1" si="26"/>
        <v>3.0892045864682655E-2</v>
      </c>
    </row>
    <row r="155" spans="2:24" x14ac:dyDescent="0.25">
      <c r="B155" s="1">
        <v>40372</v>
      </c>
      <c r="C155" s="13">
        <f>ROW()</f>
        <v>155</v>
      </c>
      <c r="D155">
        <v>0.14000000000000001</v>
      </c>
      <c r="E155">
        <f t="shared" si="27"/>
        <v>0.14000000000000001</v>
      </c>
      <c r="F155">
        <v>102.47</v>
      </c>
      <c r="G155">
        <v>38.44</v>
      </c>
      <c r="H155" s="10">
        <f t="shared" ca="1" si="25"/>
        <v>12.129781200698744</v>
      </c>
      <c r="I155">
        <v>88.93</v>
      </c>
      <c r="J155">
        <v>403.84</v>
      </c>
      <c r="K155">
        <v>5.1330548097998321</v>
      </c>
      <c r="L155">
        <v>10.625582503557343</v>
      </c>
      <c r="M155">
        <f ca="1">INDIRECT(J$13&amp;ROW())</f>
        <v>403.84</v>
      </c>
      <c r="N155">
        <f t="shared" ca="1" si="28"/>
        <v>-1.2133072407045087E-2</v>
      </c>
      <c r="O155" s="14">
        <f t="shared" ca="1" si="29"/>
        <v>-1.2138624092748018E-2</v>
      </c>
      <c r="P155" s="14">
        <f t="shared" ca="1" si="30"/>
        <v>7.9645559448834386E-5</v>
      </c>
      <c r="Q155" s="14">
        <f t="shared" ca="1" si="31"/>
        <v>7.9645559448834386E-5</v>
      </c>
      <c r="R155">
        <f t="shared" ca="1" si="32"/>
        <v>760.69921639541883</v>
      </c>
      <c r="S155" t="str">
        <f t="shared" si="21"/>
        <v/>
      </c>
      <c r="T155" s="17" t="str">
        <f>IF(S155=1,R155/INDEX($R131:$R$2011,MATCH(1,S131:S154,0),1)-1,"")</f>
        <v/>
      </c>
      <c r="U155" s="16" t="str">
        <f t="shared" si="22"/>
        <v/>
      </c>
      <c r="V155" s="14" t="str">
        <f t="shared" si="23"/>
        <v/>
      </c>
      <c r="W155" s="14" t="str">
        <f t="shared" si="24"/>
        <v/>
      </c>
      <c r="X155">
        <f t="shared" ca="1" si="26"/>
        <v>-2.3738325469768042E-2</v>
      </c>
    </row>
    <row r="156" spans="2:24" x14ac:dyDescent="0.25">
      <c r="B156" s="1">
        <v>40373</v>
      </c>
      <c r="C156" s="13">
        <f>ROW()</f>
        <v>156</v>
      </c>
      <c r="D156">
        <v>0.14000000000000001</v>
      </c>
      <c r="E156">
        <f t="shared" si="27"/>
        <v>0.14000000000000001</v>
      </c>
      <c r="F156">
        <v>102.46</v>
      </c>
      <c r="G156">
        <v>38.369999999999997</v>
      </c>
      <c r="H156" s="10">
        <f t="shared" ca="1" si="25"/>
        <v>12.315973144363829</v>
      </c>
      <c r="I156">
        <v>90.64</v>
      </c>
      <c r="J156">
        <v>400</v>
      </c>
      <c r="K156">
        <v>4.9797529683500024</v>
      </c>
      <c r="L156">
        <v>10.430590592574662</v>
      </c>
      <c r="M156">
        <f ca="1">INDIRECT(J$13&amp;ROW())</f>
        <v>400</v>
      </c>
      <c r="N156">
        <f t="shared" ca="1" si="28"/>
        <v>-9.5087163232963068E-3</v>
      </c>
      <c r="O156" s="14">
        <f t="shared" ca="1" si="29"/>
        <v>-9.5142680089992382E-3</v>
      </c>
      <c r="P156" s="14">
        <f t="shared" ca="1" si="30"/>
        <v>3.9691008031755189E-5</v>
      </c>
      <c r="Q156" s="14">
        <f t="shared" ca="1" si="31"/>
        <v>3.9691008031755189E-5</v>
      </c>
      <c r="R156">
        <f t="shared" ca="1" si="32"/>
        <v>753.46594333936105</v>
      </c>
      <c r="S156" t="str">
        <f t="shared" si="21"/>
        <v/>
      </c>
      <c r="T156" s="17" t="str">
        <f>IF(S156=1,R156/INDEX($R132:$R$2011,MATCH(1,S132:S155,0),1)-1,"")</f>
        <v/>
      </c>
      <c r="U156" s="16" t="str">
        <f t="shared" si="22"/>
        <v/>
      </c>
      <c r="V156" s="14" t="str">
        <f t="shared" si="23"/>
        <v/>
      </c>
      <c r="W156" s="14" t="str">
        <f t="shared" si="24"/>
        <v/>
      </c>
      <c r="X156">
        <f t="shared" ca="1" si="26"/>
        <v>1.5349983695860908E-2</v>
      </c>
    </row>
    <row r="157" spans="2:24" x14ac:dyDescent="0.25">
      <c r="B157" s="1">
        <v>40374</v>
      </c>
      <c r="C157" s="13">
        <f>ROW()</f>
        <v>157</v>
      </c>
      <c r="D157">
        <v>0.14000000000000001</v>
      </c>
      <c r="E157">
        <f t="shared" si="27"/>
        <v>0.14000000000000001</v>
      </c>
      <c r="F157">
        <v>102.48</v>
      </c>
      <c r="G157">
        <v>38.43</v>
      </c>
      <c r="H157" s="10">
        <f t="shared" ca="1" si="25"/>
        <v>12.508012140151044</v>
      </c>
      <c r="I157">
        <v>91.66</v>
      </c>
      <c r="J157">
        <v>414.88</v>
      </c>
      <c r="K157">
        <v>4.9363468365713894</v>
      </c>
      <c r="L157">
        <v>10.276747791769042</v>
      </c>
      <c r="M157">
        <f ca="1">INDIRECT(J$13&amp;ROW())</f>
        <v>414.88</v>
      </c>
      <c r="N157">
        <f t="shared" ca="1" si="28"/>
        <v>3.71999999999999E-2</v>
      </c>
      <c r="O157" s="14">
        <f t="shared" ca="1" si="29"/>
        <v>3.7194448314296968E-2</v>
      </c>
      <c r="P157" s="14">
        <f t="shared" ca="1" si="30"/>
        <v>1.6328578893457855E-3</v>
      </c>
      <c r="Q157" s="14" t="str">
        <f t="shared" ca="1" si="31"/>
        <v/>
      </c>
      <c r="R157">
        <f t="shared" ca="1" si="32"/>
        <v>781.49487643158523</v>
      </c>
      <c r="S157" t="str">
        <f t="shared" si="21"/>
        <v/>
      </c>
      <c r="T157" s="17" t="str">
        <f>IF(S157=1,R157/INDEX($R133:$R$2011,MATCH(1,S133:S156,0),1)-1,"")</f>
        <v/>
      </c>
      <c r="U157" s="16" t="str">
        <f t="shared" si="22"/>
        <v/>
      </c>
      <c r="V157" s="14" t="str">
        <f t="shared" si="23"/>
        <v/>
      </c>
      <c r="W157" s="14" t="str">
        <f t="shared" si="24"/>
        <v/>
      </c>
      <c r="X157">
        <f t="shared" ca="1" si="26"/>
        <v>1.5592677374024462E-2</v>
      </c>
    </row>
    <row r="158" spans="2:24" x14ac:dyDescent="0.25">
      <c r="B158" s="1">
        <v>40375</v>
      </c>
      <c r="C158" s="13">
        <f>ROW()</f>
        <v>158</v>
      </c>
      <c r="D158">
        <v>0.14000000000000001</v>
      </c>
      <c r="E158">
        <f t="shared" si="27"/>
        <v>0.14000000000000001</v>
      </c>
      <c r="F158">
        <v>99.66</v>
      </c>
      <c r="G158">
        <v>37.22</v>
      </c>
      <c r="H158" s="10">
        <f t="shared" ca="1" si="25"/>
        <v>12.821390306301764</v>
      </c>
      <c r="I158">
        <v>96</v>
      </c>
      <c r="J158">
        <v>411.2</v>
      </c>
      <c r="K158">
        <v>4.7098489091602183</v>
      </c>
      <c r="L158">
        <v>9.8565548471866045</v>
      </c>
      <c r="M158">
        <f ca="1">INDIRECT(J$13&amp;ROW())</f>
        <v>411.2</v>
      </c>
      <c r="N158">
        <f t="shared" ca="1" si="28"/>
        <v>-8.8700347088315201E-3</v>
      </c>
      <c r="O158" s="14">
        <f t="shared" ca="1" si="29"/>
        <v>-8.8755863945344515E-3</v>
      </c>
      <c r="P158" s="14">
        <f t="shared" ca="1" si="30"/>
        <v>3.2051431702525482E-5</v>
      </c>
      <c r="Q158" s="14">
        <f t="shared" ca="1" si="31"/>
        <v>3.2051431702525482E-5</v>
      </c>
      <c r="R158">
        <f t="shared" ca="1" si="32"/>
        <v>774.56298975286302</v>
      </c>
      <c r="S158" t="str">
        <f t="shared" si="21"/>
        <v/>
      </c>
      <c r="T158" s="17" t="str">
        <f>IF(S158=1,R158/INDEX($R134:$R$2011,MATCH(1,S134:S157,0),1)-1,"")</f>
        <v/>
      </c>
      <c r="U158" s="16" t="str">
        <f t="shared" si="22"/>
        <v/>
      </c>
      <c r="V158" s="14" t="str">
        <f t="shared" si="23"/>
        <v/>
      </c>
      <c r="W158" s="14" t="str">
        <f t="shared" si="24"/>
        <v/>
      </c>
      <c r="X158">
        <f t="shared" ca="1" si="26"/>
        <v>2.5054194274785457E-2</v>
      </c>
    </row>
    <row r="159" spans="2:24" x14ac:dyDescent="0.25">
      <c r="B159" s="1">
        <v>40378</v>
      </c>
      <c r="C159" s="13">
        <f>ROW()</f>
        <v>159</v>
      </c>
      <c r="D159">
        <v>0.14000000000000001</v>
      </c>
      <c r="E159">
        <f t="shared" si="27"/>
        <v>0.14000000000000001</v>
      </c>
      <c r="F159">
        <v>100.25</v>
      </c>
      <c r="G159">
        <v>37.520000000000003</v>
      </c>
      <c r="H159" s="10">
        <f t="shared" ca="1" si="25"/>
        <v>11.684927519581828</v>
      </c>
      <c r="I159">
        <v>95.24</v>
      </c>
      <c r="J159">
        <v>437.92</v>
      </c>
      <c r="K159">
        <v>4.7682573316326895</v>
      </c>
      <c r="L159">
        <v>9.9004974243460051</v>
      </c>
      <c r="M159">
        <f ca="1">INDIRECT(J$13&amp;ROW())</f>
        <v>437.92</v>
      </c>
      <c r="N159">
        <f t="shared" ca="1" si="28"/>
        <v>6.4980544747081703E-2</v>
      </c>
      <c r="O159" s="14">
        <f t="shared" ca="1" si="29"/>
        <v>6.4974993061378772E-2</v>
      </c>
      <c r="P159" s="14">
        <f t="shared" ca="1" si="30"/>
        <v>4.6497644147743657E-3</v>
      </c>
      <c r="Q159" s="14" t="str">
        <f t="shared" ca="1" si="31"/>
        <v/>
      </c>
      <c r="R159">
        <f t="shared" ca="1" si="32"/>
        <v>824.89451476793226</v>
      </c>
      <c r="S159" t="str">
        <f t="shared" si="21"/>
        <v/>
      </c>
      <c r="T159" s="17" t="str">
        <f>IF(S159=1,R159/INDEX($R135:$R$2011,MATCH(1,S135:S158,0),1)-1,"")</f>
        <v/>
      </c>
      <c r="U159" s="16" t="str">
        <f t="shared" si="22"/>
        <v/>
      </c>
      <c r="V159" s="14" t="str">
        <f t="shared" si="23"/>
        <v/>
      </c>
      <c r="W159" s="14" t="str">
        <f t="shared" si="24"/>
        <v/>
      </c>
      <c r="X159">
        <f t="shared" ca="1" si="26"/>
        <v>-8.8638030632400264E-2</v>
      </c>
    </row>
    <row r="160" spans="2:24" x14ac:dyDescent="0.25">
      <c r="B160" s="1">
        <v>40379</v>
      </c>
      <c r="C160" s="13">
        <f>ROW()</f>
        <v>160</v>
      </c>
      <c r="D160">
        <v>0.15</v>
      </c>
      <c r="E160">
        <f t="shared" si="27"/>
        <v>0.15</v>
      </c>
      <c r="F160">
        <v>101.36</v>
      </c>
      <c r="G160">
        <v>38.07</v>
      </c>
      <c r="H160" s="10">
        <f t="shared" ca="1" si="25"/>
        <v>11.799084865186092</v>
      </c>
      <c r="I160">
        <v>92.62</v>
      </c>
      <c r="J160">
        <v>424.48</v>
      </c>
      <c r="K160">
        <v>5.0544218132663481</v>
      </c>
      <c r="L160">
        <v>10.164934887008037</v>
      </c>
      <c r="M160">
        <f ca="1">INDIRECT(J$13&amp;ROW())</f>
        <v>424.48</v>
      </c>
      <c r="N160">
        <f t="shared" ca="1" si="28"/>
        <v>-3.069053708439895E-2</v>
      </c>
      <c r="O160" s="14">
        <f t="shared" ca="1" si="29"/>
        <v>-3.069648502321376E-2</v>
      </c>
      <c r="P160" s="14">
        <f t="shared" ca="1" si="30"/>
        <v>7.5527664928810921E-4</v>
      </c>
      <c r="Q160" s="14">
        <f t="shared" ca="1" si="31"/>
        <v>7.5527664928810921E-4</v>
      </c>
      <c r="R160">
        <f t="shared" ca="1" si="32"/>
        <v>799.57805907172974</v>
      </c>
      <c r="S160" t="str">
        <f t="shared" si="21"/>
        <v/>
      </c>
      <c r="T160" s="17" t="str">
        <f>IF(S160=1,R160/INDEX($R136:$R$2011,MATCH(1,S136:S159,0),1)-1,"")</f>
        <v/>
      </c>
      <c r="U160" s="16" t="str">
        <f t="shared" si="22"/>
        <v/>
      </c>
      <c r="V160" s="14" t="str">
        <f t="shared" si="23"/>
        <v/>
      </c>
      <c r="W160" s="14" t="str">
        <f t="shared" si="24"/>
        <v/>
      </c>
      <c r="X160">
        <f t="shared" ca="1" si="26"/>
        <v>9.7696237664252755E-3</v>
      </c>
    </row>
    <row r="161" spans="2:24" x14ac:dyDescent="0.25">
      <c r="B161" s="1">
        <v>40380</v>
      </c>
      <c r="C161" s="13">
        <f>ROW()</f>
        <v>161</v>
      </c>
      <c r="D161">
        <v>0.15</v>
      </c>
      <c r="E161">
        <f t="shared" si="27"/>
        <v>0.15</v>
      </c>
      <c r="F161">
        <v>100.05</v>
      </c>
      <c r="G161">
        <v>37.49</v>
      </c>
      <c r="H161" s="10">
        <f t="shared" ca="1" si="25"/>
        <v>11.232592811375588</v>
      </c>
      <c r="I161">
        <v>93.16</v>
      </c>
      <c r="J161">
        <v>402.72</v>
      </c>
      <c r="K161">
        <v>4.9926159696844108</v>
      </c>
      <c r="L161">
        <v>10.123309463663791</v>
      </c>
      <c r="M161">
        <f ca="1">INDIRECT(J$13&amp;ROW())</f>
        <v>402.72</v>
      </c>
      <c r="N161">
        <f t="shared" ca="1" si="28"/>
        <v>-5.1262721447417947E-2</v>
      </c>
      <c r="O161" s="14">
        <f t="shared" ca="1" si="29"/>
        <v>-5.1268669386232757E-2</v>
      </c>
      <c r="P161" s="14">
        <f t="shared" ca="1" si="30"/>
        <v>2.3092331806282822E-3</v>
      </c>
      <c r="Q161" s="14">
        <f t="shared" ca="1" si="31"/>
        <v>2.3092331806282822E-3</v>
      </c>
      <c r="R161">
        <f t="shared" ca="1" si="32"/>
        <v>758.58951175406855</v>
      </c>
      <c r="S161" t="str">
        <f t="shared" si="21"/>
        <v/>
      </c>
      <c r="T161" s="17" t="str">
        <f>IF(S161=1,R161/INDEX($R137:$R$2011,MATCH(1,S137:S160,0),1)-1,"")</f>
        <v/>
      </c>
      <c r="U161" s="16" t="str">
        <f t="shared" si="22"/>
        <v/>
      </c>
      <c r="V161" s="14" t="str">
        <f t="shared" si="23"/>
        <v/>
      </c>
      <c r="W161" s="14" t="str">
        <f t="shared" si="24"/>
        <v/>
      </c>
      <c r="X161">
        <f t="shared" ca="1" si="26"/>
        <v>-4.8011524646455757E-2</v>
      </c>
    </row>
    <row r="162" spans="2:24" x14ac:dyDescent="0.25">
      <c r="B162" s="1">
        <v>40381</v>
      </c>
      <c r="C162" s="13">
        <f>ROW()</f>
        <v>162</v>
      </c>
      <c r="D162">
        <v>0.14000000000000001</v>
      </c>
      <c r="E162">
        <f t="shared" si="27"/>
        <v>0.14000000000000001</v>
      </c>
      <c r="F162">
        <v>102.28</v>
      </c>
      <c r="G162">
        <v>38.43</v>
      </c>
      <c r="H162" s="10">
        <f t="shared" ca="1" si="25"/>
        <v>12.0201512067044</v>
      </c>
      <c r="I162">
        <v>90.07</v>
      </c>
      <c r="J162">
        <v>406.4</v>
      </c>
      <c r="K162">
        <v>5.2549327974014961</v>
      </c>
      <c r="L162">
        <v>10.40195119318256</v>
      </c>
      <c r="M162">
        <f ca="1">INDIRECT(J$13&amp;ROW())</f>
        <v>406.4</v>
      </c>
      <c r="N162">
        <f t="shared" ca="1" si="28"/>
        <v>9.1378625347635634E-3</v>
      </c>
      <c r="O162" s="14">
        <f t="shared" ca="1" si="29"/>
        <v>9.132310849060632E-3</v>
      </c>
      <c r="P162" s="14">
        <f t="shared" ca="1" si="30"/>
        <v>1.5243603400238418E-4</v>
      </c>
      <c r="Q162" s="14" t="str">
        <f t="shared" ca="1" si="31"/>
        <v/>
      </c>
      <c r="R162">
        <f t="shared" ca="1" si="32"/>
        <v>765.52139843279065</v>
      </c>
      <c r="S162" t="str">
        <f t="shared" si="21"/>
        <v/>
      </c>
      <c r="T162" s="17" t="str">
        <f>IF(S162=1,R162/INDEX($R138:$R$2011,MATCH(1,S138:S161,0),1)-1,"")</f>
        <v/>
      </c>
      <c r="U162" s="16" t="str">
        <f t="shared" si="22"/>
        <v/>
      </c>
      <c r="V162" s="14" t="str">
        <f t="shared" si="23"/>
        <v/>
      </c>
      <c r="W162" s="14" t="str">
        <f t="shared" si="24"/>
        <v/>
      </c>
      <c r="X162">
        <f t="shared" ca="1" si="26"/>
        <v>7.0113677986370901E-2</v>
      </c>
    </row>
    <row r="163" spans="2:24" x14ac:dyDescent="0.25">
      <c r="B163" s="1">
        <v>40382</v>
      </c>
      <c r="C163" s="13">
        <f>ROW()</f>
        <v>163</v>
      </c>
      <c r="D163">
        <v>0.14000000000000001</v>
      </c>
      <c r="E163">
        <f t="shared" si="27"/>
        <v>0.14000000000000001</v>
      </c>
      <c r="F163">
        <v>103.17</v>
      </c>
      <c r="G163">
        <v>38.9</v>
      </c>
      <c r="H163" s="10">
        <f t="shared" ca="1" si="25"/>
        <v>12.72082288006647</v>
      </c>
      <c r="I163">
        <v>89.65</v>
      </c>
      <c r="J163">
        <v>385.12</v>
      </c>
      <c r="K163">
        <v>5.3852458145739446</v>
      </c>
      <c r="L163">
        <v>10.482443797631438</v>
      </c>
      <c r="M163">
        <f ca="1">INDIRECT(J$13&amp;ROW())</f>
        <v>385.12</v>
      </c>
      <c r="N163">
        <f t="shared" ca="1" si="28"/>
        <v>-5.2362204724409334E-2</v>
      </c>
      <c r="O163" s="14">
        <f t="shared" ca="1" si="29"/>
        <v>-5.2367756410112265E-2</v>
      </c>
      <c r="P163" s="14">
        <f t="shared" ca="1" si="30"/>
        <v>2.4160732867607197E-3</v>
      </c>
      <c r="Q163" s="14">
        <f t="shared" ca="1" si="31"/>
        <v>2.4160732867607197E-3</v>
      </c>
      <c r="R163">
        <f t="shared" ca="1" si="32"/>
        <v>725.43701024713675</v>
      </c>
      <c r="S163" t="str">
        <f t="shared" si="21"/>
        <v/>
      </c>
      <c r="T163" s="17" t="str">
        <f>IF(S163=1,R163/INDEX($R139:$R$2011,MATCH(1,S139:S162,0),1)-1,"")</f>
        <v/>
      </c>
      <c r="U163" s="16" t="str">
        <f t="shared" si="22"/>
        <v/>
      </c>
      <c r="V163" s="14" t="str">
        <f t="shared" si="23"/>
        <v/>
      </c>
      <c r="W163" s="14" t="str">
        <f t="shared" si="24"/>
        <v/>
      </c>
      <c r="X163">
        <f t="shared" ca="1" si="26"/>
        <v>5.8291419243649972E-2</v>
      </c>
    </row>
    <row r="164" spans="2:24" x14ac:dyDescent="0.25">
      <c r="B164" s="1">
        <v>40385</v>
      </c>
      <c r="C164" s="13">
        <f>ROW()</f>
        <v>164</v>
      </c>
      <c r="D164">
        <v>0.14000000000000001</v>
      </c>
      <c r="E164">
        <f t="shared" si="27"/>
        <v>0.14000000000000001</v>
      </c>
      <c r="F164">
        <v>104.24</v>
      </c>
      <c r="G164">
        <v>39.43</v>
      </c>
      <c r="H164" s="10">
        <f t="shared" ca="1" si="25"/>
        <v>12.729780254599779</v>
      </c>
      <c r="I164">
        <v>86.81</v>
      </c>
      <c r="J164">
        <v>378.4</v>
      </c>
      <c r="K164">
        <v>5.586345115678915</v>
      </c>
      <c r="L164">
        <v>10.813011904589432</v>
      </c>
      <c r="M164">
        <f ca="1">INDIRECT(J$13&amp;ROW())</f>
        <v>378.4</v>
      </c>
      <c r="N164">
        <f t="shared" ca="1" si="28"/>
        <v>-1.7449106771915357E-2</v>
      </c>
      <c r="O164" s="14">
        <f t="shared" ca="1" si="29"/>
        <v>-1.7454658457618288E-2</v>
      </c>
      <c r="P164" s="14">
        <f t="shared" ca="1" si="30"/>
        <v>2.027909986553044E-4</v>
      </c>
      <c r="Q164" s="14">
        <f t="shared" ca="1" si="31"/>
        <v>2.027909986553044E-4</v>
      </c>
      <c r="R164">
        <f t="shared" ca="1" si="32"/>
        <v>712.77878239903544</v>
      </c>
      <c r="S164" t="str">
        <f t="shared" si="21"/>
        <v/>
      </c>
      <c r="T164" s="17" t="str">
        <f>IF(S164=1,R164/INDEX($R140:$R$2011,MATCH(1,S140:S163,0),1)-1,"")</f>
        <v/>
      </c>
      <c r="U164" s="16" t="str">
        <f t="shared" si="22"/>
        <v/>
      </c>
      <c r="V164" s="14" t="str">
        <f t="shared" si="23"/>
        <v/>
      </c>
      <c r="W164" s="14" t="str">
        <f t="shared" si="24"/>
        <v/>
      </c>
      <c r="X164">
        <f t="shared" ca="1" si="26"/>
        <v>7.0415055832157112E-4</v>
      </c>
    </row>
    <row r="165" spans="2:24" x14ac:dyDescent="0.25">
      <c r="B165" s="1">
        <v>40386</v>
      </c>
      <c r="C165" s="13">
        <f>ROW()</f>
        <v>165</v>
      </c>
      <c r="D165">
        <v>0.15</v>
      </c>
      <c r="E165">
        <f t="shared" si="27"/>
        <v>0.15</v>
      </c>
      <c r="F165">
        <v>104.23</v>
      </c>
      <c r="G165">
        <v>39.21</v>
      </c>
      <c r="H165" s="10">
        <f t="shared" ca="1" si="25"/>
        <v>12.756507259657807</v>
      </c>
      <c r="I165">
        <v>86.48</v>
      </c>
      <c r="J165">
        <v>365.12</v>
      </c>
      <c r="K165">
        <v>5.6158103344498187</v>
      </c>
      <c r="L165">
        <v>10.877908412186789</v>
      </c>
      <c r="M165">
        <f ca="1">INDIRECT(J$13&amp;ROW())</f>
        <v>365.12</v>
      </c>
      <c r="N165">
        <f t="shared" ca="1" si="28"/>
        <v>-3.5095137420718792E-2</v>
      </c>
      <c r="O165" s="14">
        <f t="shared" ca="1" si="29"/>
        <v>-3.5101085359533601E-2</v>
      </c>
      <c r="P165" s="14">
        <f t="shared" ca="1" si="30"/>
        <v>1.016774222771847E-3</v>
      </c>
      <c r="Q165" s="14">
        <f t="shared" ca="1" si="31"/>
        <v>1.016774222771847E-3</v>
      </c>
      <c r="R165">
        <f t="shared" ca="1" si="32"/>
        <v>687.76371308016871</v>
      </c>
      <c r="S165" t="str">
        <f t="shared" si="21"/>
        <v/>
      </c>
      <c r="T165" s="17" t="str">
        <f>IF(S165=1,R165/INDEX($R141:$R$2011,MATCH(1,S141:S164,0),1)-1,"")</f>
        <v/>
      </c>
      <c r="U165" s="16" t="str">
        <f t="shared" si="22"/>
        <v/>
      </c>
      <c r="V165" s="14" t="str">
        <f t="shared" si="23"/>
        <v/>
      </c>
      <c r="W165" s="14" t="str">
        <f t="shared" si="24"/>
        <v/>
      </c>
      <c r="X165">
        <f t="shared" ca="1" si="26"/>
        <v>2.0995653124783161E-3</v>
      </c>
    </row>
    <row r="166" spans="2:24" x14ac:dyDescent="0.25">
      <c r="B166" s="1">
        <v>40387</v>
      </c>
      <c r="C166" s="13">
        <f>ROW()</f>
        <v>166</v>
      </c>
      <c r="D166">
        <v>0.14000000000000001</v>
      </c>
      <c r="E166">
        <f t="shared" si="27"/>
        <v>0.14000000000000001</v>
      </c>
      <c r="F166">
        <v>103.56</v>
      </c>
      <c r="G166">
        <v>38.86</v>
      </c>
      <c r="H166" s="10">
        <f t="shared" ca="1" si="25"/>
        <v>11.449083827366387</v>
      </c>
      <c r="I166">
        <v>85.58</v>
      </c>
      <c r="J166">
        <v>362.24</v>
      </c>
      <c r="K166">
        <v>5.5490435490370036</v>
      </c>
      <c r="L166">
        <v>10.970419740451232</v>
      </c>
      <c r="M166">
        <f ca="1">INDIRECT(J$13&amp;ROW())</f>
        <v>362.24</v>
      </c>
      <c r="N166">
        <f t="shared" ca="1" si="28"/>
        <v>-7.8878177037685626E-3</v>
      </c>
      <c r="O166" s="14">
        <f t="shared" ca="1" si="29"/>
        <v>-7.893369389471494E-3</v>
      </c>
      <c r="P166" s="14">
        <f t="shared" ca="1" si="30"/>
        <v>2.1894738410189995E-5</v>
      </c>
      <c r="Q166" s="14">
        <f t="shared" ca="1" si="31"/>
        <v>2.1894738410189995E-5</v>
      </c>
      <c r="R166">
        <f t="shared" ca="1" si="32"/>
        <v>682.3387582881254</v>
      </c>
      <c r="S166" t="str">
        <f t="shared" si="21"/>
        <v/>
      </c>
      <c r="T166" s="17" t="str">
        <f>IF(S166=1,R166/INDEX($R142:$R$2011,MATCH(1,S142:S165,0),1)-1,"")</f>
        <v/>
      </c>
      <c r="U166" s="16" t="str">
        <f t="shared" si="22"/>
        <v/>
      </c>
      <c r="V166" s="14" t="str">
        <f t="shared" si="23"/>
        <v/>
      </c>
      <c r="W166" s="14" t="str">
        <f t="shared" si="24"/>
        <v/>
      </c>
      <c r="X166">
        <f t="shared" ca="1" si="26"/>
        <v>-0.10249070577697399</v>
      </c>
    </row>
    <row r="167" spans="2:24" x14ac:dyDescent="0.25">
      <c r="B167" s="1">
        <v>40388</v>
      </c>
      <c r="C167" s="13">
        <f>ROW()</f>
        <v>167</v>
      </c>
      <c r="D167">
        <v>0.14000000000000001</v>
      </c>
      <c r="E167">
        <f t="shared" si="27"/>
        <v>0.14000000000000001</v>
      </c>
      <c r="F167">
        <v>103.05</v>
      </c>
      <c r="G167">
        <v>38.67</v>
      </c>
      <c r="H167" s="10">
        <f t="shared" ca="1" si="25"/>
        <v>10.738339826220834</v>
      </c>
      <c r="I167">
        <v>85.28</v>
      </c>
      <c r="J167">
        <v>365.92</v>
      </c>
      <c r="K167">
        <v>5.5519398516456349</v>
      </c>
      <c r="L167">
        <v>10.955566253200109</v>
      </c>
      <c r="M167">
        <f ca="1">INDIRECT(J$13&amp;ROW())</f>
        <v>365.92</v>
      </c>
      <c r="N167">
        <f t="shared" ca="1" si="28"/>
        <v>1.0159010600706786E-2</v>
      </c>
      <c r="O167" s="14">
        <f t="shared" ca="1" si="29"/>
        <v>1.0153458915003855E-2</v>
      </c>
      <c r="P167" s="14">
        <f t="shared" ca="1" si="30"/>
        <v>1.7869398423101015E-4</v>
      </c>
      <c r="Q167" s="14" t="str">
        <f t="shared" ca="1" si="31"/>
        <v/>
      </c>
      <c r="R167">
        <f t="shared" ca="1" si="32"/>
        <v>689.27064496684761</v>
      </c>
      <c r="S167" t="str">
        <f t="shared" si="21"/>
        <v/>
      </c>
      <c r="T167" s="17" t="str">
        <f>IF(S167=1,R167/INDEX($R143:$R$2011,MATCH(1,S143:S166,0),1)-1,"")</f>
        <v/>
      </c>
      <c r="U167" s="16" t="str">
        <f t="shared" si="22"/>
        <v/>
      </c>
      <c r="V167" s="14" t="str">
        <f t="shared" si="23"/>
        <v/>
      </c>
      <c r="W167" s="14" t="str">
        <f t="shared" si="24"/>
        <v/>
      </c>
      <c r="X167">
        <f t="shared" ca="1" si="26"/>
        <v>-6.2078679120741789E-2</v>
      </c>
    </row>
    <row r="168" spans="2:24" x14ac:dyDescent="0.25">
      <c r="B168" s="1">
        <v>40389</v>
      </c>
      <c r="C168" s="13">
        <f>ROW()</f>
        <v>168</v>
      </c>
      <c r="D168">
        <v>0.14000000000000001</v>
      </c>
      <c r="E168">
        <f t="shared" si="27"/>
        <v>0.14000000000000001</v>
      </c>
      <c r="F168">
        <v>103.04</v>
      </c>
      <c r="G168">
        <v>38.71</v>
      </c>
      <c r="H168" s="10">
        <f t="shared" ca="1" si="25"/>
        <v>11.044172180324676</v>
      </c>
      <c r="I168">
        <v>85.49</v>
      </c>
      <c r="J168">
        <v>365.28</v>
      </c>
      <c r="K168">
        <v>5.6026825229361163</v>
      </c>
      <c r="L168">
        <v>11.016728637923412</v>
      </c>
      <c r="M168">
        <f ca="1">INDIRECT(J$13&amp;ROW())</f>
        <v>365.28</v>
      </c>
      <c r="N168">
        <f t="shared" ca="1" si="28"/>
        <v>-1.7490161783997316E-3</v>
      </c>
      <c r="O168" s="14">
        <f t="shared" ca="1" si="29"/>
        <v>-1.754567864102663E-3</v>
      </c>
      <c r="P168" s="14">
        <f t="shared" ca="1" si="30"/>
        <v>2.1304909615135386E-6</v>
      </c>
      <c r="Q168" s="14">
        <f t="shared" ca="1" si="31"/>
        <v>2.1304909615135386E-6</v>
      </c>
      <c r="R168">
        <f t="shared" ca="1" si="32"/>
        <v>688.06509945750463</v>
      </c>
      <c r="S168">
        <f t="shared" si="21"/>
        <v>1</v>
      </c>
      <c r="T168" s="17">
        <f ca="1">IF(S168=1,R168/INDEX($R144:$R$2011,MATCH(1,S144:S167,0),1)-1,"")</f>
        <v>-0.25852549529067859</v>
      </c>
      <c r="U168" s="16">
        <f t="shared" ca="1" si="22"/>
        <v>-0.25864208716312498</v>
      </c>
      <c r="V168" s="14">
        <f t="shared" ca="1" si="23"/>
        <v>3.8656713928409983E-2</v>
      </c>
      <c r="W168" s="14">
        <f t="shared" ca="1" si="24"/>
        <v>3.8656713928409983E-2</v>
      </c>
      <c r="X168">
        <f t="shared" ca="1" si="26"/>
        <v>2.848041308555558E-2</v>
      </c>
    </row>
    <row r="169" spans="2:24" x14ac:dyDescent="0.25">
      <c r="B169" s="1">
        <v>40392</v>
      </c>
      <c r="C169" s="13">
        <f>ROW()</f>
        <v>169</v>
      </c>
      <c r="D169">
        <v>0.14000000000000001</v>
      </c>
      <c r="E169">
        <f t="shared" si="27"/>
        <v>0.14000000000000001</v>
      </c>
      <c r="F169">
        <v>105.36</v>
      </c>
      <c r="G169">
        <v>39.58</v>
      </c>
      <c r="H169" s="10">
        <f t="shared" ca="1" si="25"/>
        <v>11.256824799353026</v>
      </c>
      <c r="I169">
        <v>82.6</v>
      </c>
      <c r="J169">
        <v>361.12</v>
      </c>
      <c r="K169">
        <v>5.9230781836806328</v>
      </c>
      <c r="L169">
        <v>11.352755522230382</v>
      </c>
      <c r="M169">
        <f ca="1">INDIRECT(J$13&amp;ROW())</f>
        <v>361.12</v>
      </c>
      <c r="N169">
        <f t="shared" ca="1" si="28"/>
        <v>-1.1388523872097989E-2</v>
      </c>
      <c r="O169" s="14">
        <f t="shared" ca="1" si="29"/>
        <v>-1.139407555780092E-2</v>
      </c>
      <c r="P169" s="14">
        <f t="shared" ca="1" si="30"/>
        <v>6.6910560343961411E-5</v>
      </c>
      <c r="Q169" s="14">
        <f t="shared" ca="1" si="31"/>
        <v>6.6910560343961411E-5</v>
      </c>
      <c r="R169">
        <f t="shared" ca="1" si="32"/>
        <v>680.22905364677536</v>
      </c>
      <c r="S169" t="str">
        <f t="shared" si="21"/>
        <v/>
      </c>
      <c r="T169" s="17" t="str">
        <f>IF(S169=1,R169/INDEX($R145:$R$2011,MATCH(1,S145:S168,0),1)-1,"")</f>
        <v/>
      </c>
      <c r="U169" s="16" t="str">
        <f t="shared" si="22"/>
        <v/>
      </c>
      <c r="V169" s="14" t="str">
        <f t="shared" si="23"/>
        <v/>
      </c>
      <c r="W169" s="14" t="str">
        <f t="shared" si="24"/>
        <v/>
      </c>
      <c r="X169">
        <f t="shared" ca="1" si="26"/>
        <v>1.9254735941838557E-2</v>
      </c>
    </row>
    <row r="170" spans="2:24" x14ac:dyDescent="0.25">
      <c r="B170" s="1">
        <v>40393</v>
      </c>
      <c r="C170" s="13">
        <f>ROW()</f>
        <v>170</v>
      </c>
      <c r="D170">
        <v>0.15</v>
      </c>
      <c r="E170">
        <f t="shared" si="27"/>
        <v>0.15</v>
      </c>
      <c r="F170">
        <v>104.86</v>
      </c>
      <c r="G170">
        <v>39.25</v>
      </c>
      <c r="H170" s="10">
        <f t="shared" ca="1" si="25"/>
        <v>11.08694510932469</v>
      </c>
      <c r="I170">
        <v>83.23</v>
      </c>
      <c r="J170">
        <v>339.68</v>
      </c>
      <c r="K170">
        <v>5.8542904854376188</v>
      </c>
      <c r="L170">
        <v>11.259419383202539</v>
      </c>
      <c r="M170">
        <f ca="1">INDIRECT(J$13&amp;ROW())</f>
        <v>339.68</v>
      </c>
      <c r="N170">
        <f t="shared" ca="1" si="28"/>
        <v>-5.9370846256092125E-2</v>
      </c>
      <c r="O170" s="14">
        <f t="shared" ca="1" si="29"/>
        <v>-5.9376794194906934E-2</v>
      </c>
      <c r="P170" s="14">
        <f t="shared" ca="1" si="30"/>
        <v>3.1542383338193885E-3</v>
      </c>
      <c r="Q170" s="14">
        <f t="shared" ca="1" si="31"/>
        <v>3.1542383338193885E-3</v>
      </c>
      <c r="R170">
        <f t="shared" ca="1" si="32"/>
        <v>639.84327908378566</v>
      </c>
      <c r="S170" t="str">
        <f t="shared" si="21"/>
        <v/>
      </c>
      <c r="T170" s="17" t="str">
        <f>IF(S170=1,R170/INDEX($R146:$R$2011,MATCH(1,S146:S169,0),1)-1,"")</f>
        <v/>
      </c>
      <c r="U170" s="16" t="str">
        <f t="shared" si="22"/>
        <v/>
      </c>
      <c r="V170" s="14" t="str">
        <f t="shared" si="23"/>
        <v/>
      </c>
      <c r="W170" s="14" t="str">
        <f t="shared" si="24"/>
        <v/>
      </c>
      <c r="X170">
        <f t="shared" ca="1" si="26"/>
        <v>-1.5091261795075557E-2</v>
      </c>
    </row>
    <row r="171" spans="2:24" x14ac:dyDescent="0.25">
      <c r="B171" s="1">
        <v>40394</v>
      </c>
      <c r="C171" s="13">
        <f>ROW()</f>
        <v>171</v>
      </c>
      <c r="D171">
        <v>0.14000000000000001</v>
      </c>
      <c r="E171">
        <f t="shared" si="27"/>
        <v>0.14000000000000001</v>
      </c>
      <c r="F171">
        <v>105.56</v>
      </c>
      <c r="G171">
        <v>39.6</v>
      </c>
      <c r="H171" s="10">
        <f t="shared" ca="1" si="25"/>
        <v>10.615803680656821</v>
      </c>
      <c r="I171">
        <v>82.97</v>
      </c>
      <c r="J171">
        <v>344.48</v>
      </c>
      <c r="K171">
        <v>5.9104721575252057</v>
      </c>
      <c r="L171">
        <v>11.290540125373209</v>
      </c>
      <c r="M171">
        <f ca="1">INDIRECT(J$13&amp;ROW())</f>
        <v>344.48</v>
      </c>
      <c r="N171">
        <f t="shared" ca="1" si="28"/>
        <v>1.413094677343385E-2</v>
      </c>
      <c r="O171" s="14">
        <f t="shared" ca="1" si="29"/>
        <v>1.4125395087730919E-2</v>
      </c>
      <c r="P171" s="14">
        <f t="shared" ca="1" si="30"/>
        <v>3.0066114189862553E-4</v>
      </c>
      <c r="Q171" s="14" t="str">
        <f t="shared" ca="1" si="31"/>
        <v/>
      </c>
      <c r="R171">
        <f t="shared" ca="1" si="32"/>
        <v>648.88487040385803</v>
      </c>
      <c r="S171" t="str">
        <f t="shared" ref="S171:S234" si="33">IF(MONTH(B172)&lt;&gt;MONTH(B171),1,"")</f>
        <v/>
      </c>
      <c r="T171" s="17" t="str">
        <f>IF(S171=1,R171/INDEX($R147:$R$2011,MATCH(1,S147:S170,0),1)-1,"")</f>
        <v/>
      </c>
      <c r="U171" s="16" t="str">
        <f t="shared" ref="U171:U234" si="34">IF(S171=1,T171-((1+E171/100)^(1/12)-1),"")</f>
        <v/>
      </c>
      <c r="V171" s="14" t="str">
        <f t="shared" ref="V171:V234" si="35">IF(S171=1,(U171-U$7)^2,"")</f>
        <v/>
      </c>
      <c r="W171" s="14" t="str">
        <f t="shared" ref="W171:W234" si="36">IF(U171&lt;0,(U171-U$7)^2,"")</f>
        <v/>
      </c>
      <c r="X171">
        <f t="shared" ca="1" si="26"/>
        <v>-4.2495152994995407E-2</v>
      </c>
    </row>
    <row r="172" spans="2:24" x14ac:dyDescent="0.25">
      <c r="B172" s="1">
        <v>40395</v>
      </c>
      <c r="C172" s="13">
        <f>ROW()</f>
        <v>172</v>
      </c>
      <c r="D172">
        <v>0.14000000000000001</v>
      </c>
      <c r="E172">
        <f t="shared" si="27"/>
        <v>0.14000000000000001</v>
      </c>
      <c r="F172">
        <v>105.45</v>
      </c>
      <c r="G172">
        <v>39.54</v>
      </c>
      <c r="H172" s="10">
        <f t="shared" ca="1" si="25"/>
        <v>10.276945661960124</v>
      </c>
      <c r="I172">
        <v>83.61</v>
      </c>
      <c r="J172">
        <v>344.64</v>
      </c>
      <c r="K172">
        <v>5.867428802852193</v>
      </c>
      <c r="L172">
        <v>11.213891955711937</v>
      </c>
      <c r="M172">
        <f ca="1">INDIRECT(J$13&amp;ROW())</f>
        <v>344.64</v>
      </c>
      <c r="N172">
        <f t="shared" ca="1" si="28"/>
        <v>4.6446818392920086E-4</v>
      </c>
      <c r="O172" s="14">
        <f t="shared" ca="1" si="29"/>
        <v>4.5891649822626945E-4</v>
      </c>
      <c r="P172" s="14">
        <f t="shared" ca="1" si="30"/>
        <v>1.3491696706217629E-5</v>
      </c>
      <c r="Q172" s="14" t="str">
        <f t="shared" ca="1" si="31"/>
        <v/>
      </c>
      <c r="R172">
        <f t="shared" ca="1" si="32"/>
        <v>649.18625678119361</v>
      </c>
      <c r="S172" t="str">
        <f t="shared" si="33"/>
        <v/>
      </c>
      <c r="T172" s="17" t="str">
        <f>IF(S172=1,R172/INDEX($R148:$R$2011,MATCH(1,S148:S171,0),1)-1,"")</f>
        <v/>
      </c>
      <c r="U172" s="16" t="str">
        <f t="shared" si="34"/>
        <v/>
      </c>
      <c r="V172" s="14" t="str">
        <f t="shared" si="35"/>
        <v/>
      </c>
      <c r="W172" s="14" t="str">
        <f t="shared" si="36"/>
        <v/>
      </c>
      <c r="X172">
        <f t="shared" ca="1" si="26"/>
        <v>-3.1920147441510692E-2</v>
      </c>
    </row>
    <row r="173" spans="2:24" x14ac:dyDescent="0.25">
      <c r="B173" s="1">
        <v>40396</v>
      </c>
      <c r="C173" s="13">
        <f>ROW()</f>
        <v>173</v>
      </c>
      <c r="D173">
        <v>0.14000000000000001</v>
      </c>
      <c r="E173">
        <f t="shared" si="27"/>
        <v>0.14000000000000001</v>
      </c>
      <c r="F173">
        <v>105.02</v>
      </c>
      <c r="G173">
        <v>39.36</v>
      </c>
      <c r="H173" s="10">
        <f t="shared" ca="1" si="25"/>
        <v>9.193587505560405</v>
      </c>
      <c r="I173">
        <v>84.21</v>
      </c>
      <c r="J173">
        <v>345.6</v>
      </c>
      <c r="K173">
        <v>5.8627427022892613</v>
      </c>
      <c r="L173">
        <v>11.169619063847268</v>
      </c>
      <c r="M173">
        <f ca="1">INDIRECT(J$13&amp;ROW())</f>
        <v>345.6</v>
      </c>
      <c r="N173">
        <f t="shared" ca="1" si="28"/>
        <v>2.7855153203344418E-3</v>
      </c>
      <c r="O173" s="14">
        <f t="shared" ca="1" si="29"/>
        <v>2.7799636346315104E-3</v>
      </c>
      <c r="P173" s="14">
        <f t="shared" ca="1" si="30"/>
        <v>3.5929853902717253E-5</v>
      </c>
      <c r="Q173" s="14" t="str">
        <f t="shared" ca="1" si="31"/>
        <v/>
      </c>
      <c r="R173">
        <f t="shared" ca="1" si="32"/>
        <v>650.99457504520819</v>
      </c>
      <c r="S173" t="str">
        <f t="shared" si="33"/>
        <v/>
      </c>
      <c r="T173" s="17" t="str">
        <f>IF(S173=1,R173/INDEX($R149:$R$2011,MATCH(1,S149:S172,0),1)-1,"")</f>
        <v/>
      </c>
      <c r="U173" s="16" t="str">
        <f t="shared" si="34"/>
        <v/>
      </c>
      <c r="V173" s="14" t="str">
        <f t="shared" si="35"/>
        <v/>
      </c>
      <c r="W173" s="14" t="str">
        <f t="shared" si="36"/>
        <v/>
      </c>
      <c r="X173">
        <f t="shared" ca="1" si="26"/>
        <v>-0.1054163554070101</v>
      </c>
    </row>
    <row r="174" spans="2:24" x14ac:dyDescent="0.25">
      <c r="B174" s="1">
        <v>40399</v>
      </c>
      <c r="C174" s="13">
        <f>ROW()</f>
        <v>174</v>
      </c>
      <c r="D174">
        <v>0.14000000000000001</v>
      </c>
      <c r="E174">
        <f t="shared" si="27"/>
        <v>0.14000000000000001</v>
      </c>
      <c r="F174">
        <v>105.58</v>
      </c>
      <c r="G174">
        <v>39.630000000000003</v>
      </c>
      <c r="H174" s="10">
        <f t="shared" ca="1" si="25"/>
        <v>9.4968368757643642</v>
      </c>
      <c r="I174">
        <v>83.52</v>
      </c>
      <c r="J174">
        <v>342.4</v>
      </c>
      <c r="K174">
        <v>5.9589426106041348</v>
      </c>
      <c r="L174">
        <v>11.230599446670986</v>
      </c>
      <c r="M174">
        <f ca="1">INDIRECT(J$13&amp;ROW())</f>
        <v>342.4</v>
      </c>
      <c r="N174">
        <f t="shared" ca="1" si="28"/>
        <v>-9.2592592592594114E-3</v>
      </c>
      <c r="O174" s="14">
        <f t="shared" ca="1" si="29"/>
        <v>-9.2648109449623428E-3</v>
      </c>
      <c r="P174" s="14">
        <f t="shared" ca="1" si="30"/>
        <v>3.6610037937554008E-5</v>
      </c>
      <c r="Q174" s="14">
        <f t="shared" ca="1" si="31"/>
        <v>3.6610037937554008E-5</v>
      </c>
      <c r="R174">
        <f t="shared" ca="1" si="32"/>
        <v>644.96684749849317</v>
      </c>
      <c r="S174" t="str">
        <f t="shared" si="33"/>
        <v/>
      </c>
      <c r="T174" s="17" t="str">
        <f>IF(S174=1,R174/INDEX($R150:$R$2011,MATCH(1,S150:S173,0),1)-1,"")</f>
        <v/>
      </c>
      <c r="U174" s="16" t="str">
        <f t="shared" si="34"/>
        <v/>
      </c>
      <c r="V174" s="14" t="str">
        <f t="shared" si="35"/>
        <v/>
      </c>
      <c r="W174" s="14" t="str">
        <f t="shared" si="36"/>
        <v/>
      </c>
      <c r="X174">
        <f t="shared" ca="1" si="26"/>
        <v>3.298487886481187E-2</v>
      </c>
    </row>
    <row r="175" spans="2:24" x14ac:dyDescent="0.25">
      <c r="B175" s="1">
        <v>40400</v>
      </c>
      <c r="C175" s="13">
        <f>ROW()</f>
        <v>175</v>
      </c>
      <c r="D175">
        <v>0.14000000000000001</v>
      </c>
      <c r="E175">
        <f t="shared" si="27"/>
        <v>0.14000000000000001</v>
      </c>
      <c r="F175">
        <v>105.01</v>
      </c>
      <c r="G175">
        <v>39.32</v>
      </c>
      <c r="H175" s="10">
        <f t="shared" ca="1" si="25"/>
        <v>9.563862659923668</v>
      </c>
      <c r="I175">
        <v>84.17</v>
      </c>
      <c r="J175">
        <v>337.28</v>
      </c>
      <c r="K175">
        <v>5.9246771229433142</v>
      </c>
      <c r="L175">
        <v>11.132942676935675</v>
      </c>
      <c r="M175">
        <f ca="1">INDIRECT(J$13&amp;ROW())</f>
        <v>337.28</v>
      </c>
      <c r="N175">
        <f t="shared" ca="1" si="28"/>
        <v>-1.4953271028037451E-2</v>
      </c>
      <c r="O175" s="14">
        <f t="shared" ca="1" si="29"/>
        <v>-1.4958822713740383E-2</v>
      </c>
      <c r="P175" s="14">
        <f t="shared" ca="1" si="30"/>
        <v>1.3793644439507737E-4</v>
      </c>
      <c r="Q175" s="14">
        <f t="shared" ca="1" si="31"/>
        <v>1.3793644439507737E-4</v>
      </c>
      <c r="R175">
        <f t="shared" ca="1" si="32"/>
        <v>635.3224834237493</v>
      </c>
      <c r="S175" t="str">
        <f t="shared" si="33"/>
        <v/>
      </c>
      <c r="T175" s="17" t="str">
        <f>IF(S175=1,R175/INDEX($R151:$R$2011,MATCH(1,S151:S174,0),1)-1,"")</f>
        <v/>
      </c>
      <c r="U175" s="16" t="str">
        <f t="shared" si="34"/>
        <v/>
      </c>
      <c r="V175" s="14" t="str">
        <f t="shared" si="35"/>
        <v/>
      </c>
      <c r="W175" s="14" t="str">
        <f t="shared" si="36"/>
        <v/>
      </c>
      <c r="X175">
        <f t="shared" ca="1" si="26"/>
        <v>7.0576956344645175E-3</v>
      </c>
    </row>
    <row r="176" spans="2:24" x14ac:dyDescent="0.25">
      <c r="B176" s="1">
        <v>40401</v>
      </c>
      <c r="C176" s="13">
        <f>ROW()</f>
        <v>176</v>
      </c>
      <c r="D176">
        <v>0.14000000000000001</v>
      </c>
      <c r="E176">
        <f t="shared" si="27"/>
        <v>0.14000000000000001</v>
      </c>
      <c r="F176">
        <v>102.13</v>
      </c>
      <c r="G176">
        <v>38.090000000000003</v>
      </c>
      <c r="H176" s="10">
        <f t="shared" ca="1" si="25"/>
        <v>10.284198287513545</v>
      </c>
      <c r="I176">
        <v>87.59</v>
      </c>
      <c r="J176">
        <v>340.8</v>
      </c>
      <c r="K176">
        <v>5.4459676484234167</v>
      </c>
      <c r="L176">
        <v>10.63518979143274</v>
      </c>
      <c r="M176">
        <f ca="1">INDIRECT(J$13&amp;ROW())</f>
        <v>340.8</v>
      </c>
      <c r="N176">
        <f t="shared" ca="1" si="28"/>
        <v>1.0436432637571214E-2</v>
      </c>
      <c r="O176" s="14">
        <f t="shared" ca="1" si="29"/>
        <v>1.0430880951868282E-2</v>
      </c>
      <c r="P176" s="14">
        <f t="shared" ca="1" si="30"/>
        <v>1.8618790689191452E-4</v>
      </c>
      <c r="Q176" s="14" t="str">
        <f t="shared" ca="1" si="31"/>
        <v/>
      </c>
      <c r="R176">
        <f t="shared" ca="1" si="32"/>
        <v>641.95298372513571</v>
      </c>
      <c r="S176" t="str">
        <f t="shared" si="33"/>
        <v/>
      </c>
      <c r="T176" s="17" t="str">
        <f>IF(S176=1,R176/INDEX($R152:$R$2011,MATCH(1,S152:S175,0),1)-1,"")</f>
        <v/>
      </c>
      <c r="U176" s="16" t="str">
        <f t="shared" si="34"/>
        <v/>
      </c>
      <c r="V176" s="14" t="str">
        <f t="shared" si="35"/>
        <v/>
      </c>
      <c r="W176" s="14" t="str">
        <f t="shared" si="36"/>
        <v/>
      </c>
      <c r="X176">
        <f t="shared" ca="1" si="26"/>
        <v>7.531848304434216E-2</v>
      </c>
    </row>
    <row r="177" spans="2:24" x14ac:dyDescent="0.25">
      <c r="B177" s="1">
        <v>40402</v>
      </c>
      <c r="C177" s="13">
        <f>ROW()</f>
        <v>177</v>
      </c>
      <c r="D177">
        <v>0.15</v>
      </c>
      <c r="E177">
        <f t="shared" si="27"/>
        <v>0.15</v>
      </c>
      <c r="F177">
        <v>101.5</v>
      </c>
      <c r="G177">
        <v>37.86</v>
      </c>
      <c r="H177" s="10">
        <f t="shared" ca="1" si="25"/>
        <v>10.34604285352588</v>
      </c>
      <c r="I177">
        <v>88.41</v>
      </c>
      <c r="J177">
        <v>365.44</v>
      </c>
      <c r="K177">
        <v>5.361237775034569</v>
      </c>
      <c r="L177">
        <v>10.568375132035118</v>
      </c>
      <c r="M177">
        <f ca="1">INDIRECT(J$13&amp;ROW())</f>
        <v>365.44</v>
      </c>
      <c r="N177">
        <f t="shared" ca="1" si="28"/>
        <v>7.2300469483568053E-2</v>
      </c>
      <c r="O177" s="14">
        <f t="shared" ca="1" si="29"/>
        <v>7.2294521544753243E-2</v>
      </c>
      <c r="P177" s="14">
        <f t="shared" ca="1" si="30"/>
        <v>5.7015652181690597E-3</v>
      </c>
      <c r="Q177" s="14" t="str">
        <f t="shared" ca="1" si="31"/>
        <v/>
      </c>
      <c r="R177">
        <f t="shared" ca="1" si="32"/>
        <v>688.36648583484032</v>
      </c>
      <c r="S177" t="str">
        <f t="shared" si="33"/>
        <v/>
      </c>
      <c r="T177" s="17" t="str">
        <f>IF(S177=1,R177/INDEX($R153:$R$2011,MATCH(1,S153:S176,0),1)-1,"")</f>
        <v/>
      </c>
      <c r="U177" s="16" t="str">
        <f t="shared" si="34"/>
        <v/>
      </c>
      <c r="V177" s="14" t="str">
        <f t="shared" si="35"/>
        <v/>
      </c>
      <c r="W177" s="14" t="str">
        <f t="shared" si="36"/>
        <v/>
      </c>
      <c r="X177">
        <f t="shared" ca="1" si="26"/>
        <v>6.0135524698530377E-3</v>
      </c>
    </row>
    <row r="178" spans="2:24" x14ac:dyDescent="0.25">
      <c r="B178" s="1">
        <v>40403</v>
      </c>
      <c r="C178" s="13">
        <f>ROW()</f>
        <v>178</v>
      </c>
      <c r="D178">
        <v>0.14000000000000001</v>
      </c>
      <c r="E178">
        <f t="shared" si="27"/>
        <v>0.14000000000000001</v>
      </c>
      <c r="F178">
        <v>101.2</v>
      </c>
      <c r="G178">
        <v>37.729999999999997</v>
      </c>
      <c r="H178" s="10">
        <f t="shared" ca="1" si="25"/>
        <v>9.4512147363833954</v>
      </c>
      <c r="I178">
        <v>89.51</v>
      </c>
      <c r="J178">
        <v>370.4</v>
      </c>
      <c r="K178">
        <v>5.2448352778076552</v>
      </c>
      <c r="L178">
        <v>10.407468999054451</v>
      </c>
      <c r="M178">
        <f ca="1">INDIRECT(J$13&amp;ROW())</f>
        <v>370.4</v>
      </c>
      <c r="N178">
        <f t="shared" ca="1" si="28"/>
        <v>1.3572679509632257E-2</v>
      </c>
      <c r="O178" s="14">
        <f t="shared" ca="1" si="29"/>
        <v>1.3567127823929326E-2</v>
      </c>
      <c r="P178" s="14">
        <f t="shared" ca="1" si="30"/>
        <v>2.8161256101696106E-4</v>
      </c>
      <c r="Q178" s="14" t="str">
        <f t="shared" ca="1" si="31"/>
        <v/>
      </c>
      <c r="R178">
        <f t="shared" ca="1" si="32"/>
        <v>697.70946353224838</v>
      </c>
      <c r="S178" t="str">
        <f t="shared" si="33"/>
        <v/>
      </c>
      <c r="T178" s="17" t="str">
        <f>IF(S178=1,R178/INDEX($R154:$R$2011,MATCH(1,S154:S177,0),1)-1,"")</f>
        <v/>
      </c>
      <c r="U178" s="16" t="str">
        <f t="shared" si="34"/>
        <v/>
      </c>
      <c r="V178" s="14" t="str">
        <f t="shared" si="35"/>
        <v/>
      </c>
      <c r="W178" s="14" t="str">
        <f t="shared" si="36"/>
        <v/>
      </c>
      <c r="X178">
        <f t="shared" ca="1" si="26"/>
        <v>-8.6489890851122075E-2</v>
      </c>
    </row>
    <row r="179" spans="2:24" x14ac:dyDescent="0.25">
      <c r="B179" s="1">
        <v>40406</v>
      </c>
      <c r="C179" s="13">
        <f>ROW()</f>
        <v>179</v>
      </c>
      <c r="D179">
        <v>0.15</v>
      </c>
      <c r="E179">
        <f t="shared" si="27"/>
        <v>0.15</v>
      </c>
      <c r="F179">
        <v>101.16</v>
      </c>
      <c r="G179">
        <v>37.700000000000003</v>
      </c>
      <c r="H179" s="10">
        <f t="shared" ca="1" si="25"/>
        <v>9.2995547443343245</v>
      </c>
      <c r="I179">
        <v>89.04</v>
      </c>
      <c r="J179">
        <v>380.48</v>
      </c>
      <c r="K179">
        <v>5.3113382866546175</v>
      </c>
      <c r="L179">
        <v>10.482099582685413</v>
      </c>
      <c r="M179">
        <f ca="1">INDIRECT(J$13&amp;ROW())</f>
        <v>380.48</v>
      </c>
      <c r="N179">
        <f t="shared" ca="1" si="28"/>
        <v>2.7213822894168516E-2</v>
      </c>
      <c r="O179" s="14">
        <f t="shared" ca="1" si="29"/>
        <v>2.7207874955353706E-2</v>
      </c>
      <c r="P179" s="14">
        <f t="shared" ca="1" si="30"/>
        <v>9.2550191488461882E-4</v>
      </c>
      <c r="Q179" s="14" t="str">
        <f t="shared" ca="1" si="31"/>
        <v/>
      </c>
      <c r="R179">
        <f t="shared" ca="1" si="32"/>
        <v>716.6968053044003</v>
      </c>
      <c r="S179" t="str">
        <f t="shared" si="33"/>
        <v/>
      </c>
      <c r="T179" s="17" t="str">
        <f>IF(S179=1,R179/INDEX($R155:$R$2011,MATCH(1,S155:S178,0),1)-1,"")</f>
        <v/>
      </c>
      <c r="U179" s="16" t="str">
        <f t="shared" si="34"/>
        <v/>
      </c>
      <c r="V179" s="14" t="str">
        <f t="shared" si="35"/>
        <v/>
      </c>
      <c r="W179" s="14" t="str">
        <f t="shared" si="36"/>
        <v/>
      </c>
      <c r="X179">
        <f t="shared" ca="1" si="26"/>
        <v>-1.6046613718894948E-2</v>
      </c>
    </row>
    <row r="180" spans="2:24" x14ac:dyDescent="0.25">
      <c r="B180" s="1">
        <v>40407</v>
      </c>
      <c r="C180" s="13">
        <f>ROW()</f>
        <v>180</v>
      </c>
      <c r="D180">
        <v>0.16</v>
      </c>
      <c r="E180">
        <f t="shared" si="27"/>
        <v>0.16</v>
      </c>
      <c r="F180">
        <v>102.4</v>
      </c>
      <c r="G180">
        <v>38.32</v>
      </c>
      <c r="H180" s="10">
        <f t="shared" ca="1" si="25"/>
        <v>9.2717072481959288</v>
      </c>
      <c r="I180">
        <v>88.24</v>
      </c>
      <c r="J180">
        <v>377.76</v>
      </c>
      <c r="K180">
        <v>5.4754153338614726</v>
      </c>
      <c r="L180">
        <v>10.537928213090161</v>
      </c>
      <c r="M180">
        <f ca="1">INDIRECT(J$13&amp;ROW())</f>
        <v>377.76</v>
      </c>
      <c r="N180">
        <f t="shared" ca="1" si="28"/>
        <v>-7.148864592094295E-3</v>
      </c>
      <c r="O180" s="14">
        <f t="shared" ca="1" si="29"/>
        <v>-7.1552087446140611E-3</v>
      </c>
      <c r="P180" s="14">
        <f t="shared" ca="1" si="30"/>
        <v>1.5531644454406961E-5</v>
      </c>
      <c r="Q180" s="14">
        <f t="shared" ca="1" si="31"/>
        <v>1.5531644454406961E-5</v>
      </c>
      <c r="R180">
        <f t="shared" ca="1" si="32"/>
        <v>711.57323688969257</v>
      </c>
      <c r="S180" t="str">
        <f t="shared" si="33"/>
        <v/>
      </c>
      <c r="T180" s="17" t="str">
        <f>IF(S180=1,R180/INDEX($R156:$R$2011,MATCH(1,S156:S179,0),1)-1,"")</f>
        <v/>
      </c>
      <c r="U180" s="16" t="str">
        <f t="shared" si="34"/>
        <v/>
      </c>
      <c r="V180" s="14" t="str">
        <f t="shared" si="35"/>
        <v/>
      </c>
      <c r="W180" s="14" t="str">
        <f t="shared" si="36"/>
        <v/>
      </c>
      <c r="X180">
        <f t="shared" ca="1" si="26"/>
        <v>-2.9944977909142764E-3</v>
      </c>
    </row>
    <row r="181" spans="2:24" x14ac:dyDescent="0.25">
      <c r="B181" s="1">
        <v>40408</v>
      </c>
      <c r="C181" s="13">
        <f>ROW()</f>
        <v>181</v>
      </c>
      <c r="D181">
        <v>0.15</v>
      </c>
      <c r="E181">
        <f t="shared" si="27"/>
        <v>0.15</v>
      </c>
      <c r="F181">
        <v>102.59</v>
      </c>
      <c r="G181">
        <v>38.39</v>
      </c>
      <c r="H181" s="10">
        <f t="shared" ca="1" si="25"/>
        <v>9.5421974609362969</v>
      </c>
      <c r="I181">
        <v>89.03</v>
      </c>
      <c r="J181">
        <v>362.72</v>
      </c>
      <c r="K181">
        <v>5.5584021903958245</v>
      </c>
      <c r="L181">
        <v>10.465742692185366</v>
      </c>
      <c r="M181">
        <f ca="1">INDIRECT(J$13&amp;ROW())</f>
        <v>362.72</v>
      </c>
      <c r="N181">
        <f t="shared" ca="1" si="28"/>
        <v>-3.9813638288860531E-2</v>
      </c>
      <c r="O181" s="14">
        <f t="shared" ca="1" si="29"/>
        <v>-3.9819586227675341E-2</v>
      </c>
      <c r="P181" s="14">
        <f t="shared" ca="1" si="30"/>
        <v>1.3399551788951772E-3</v>
      </c>
      <c r="Q181" s="14">
        <f t="shared" ca="1" si="31"/>
        <v>1.3399551788951772E-3</v>
      </c>
      <c r="R181">
        <f t="shared" ca="1" si="32"/>
        <v>683.2429174201327</v>
      </c>
      <c r="S181" t="str">
        <f t="shared" si="33"/>
        <v/>
      </c>
      <c r="T181" s="17" t="str">
        <f>IF(S181=1,R181/INDEX($R157:$R$2011,MATCH(1,S157:S180,0),1)-1,"")</f>
        <v/>
      </c>
      <c r="U181" s="16" t="str">
        <f t="shared" si="34"/>
        <v/>
      </c>
      <c r="V181" s="14" t="str">
        <f t="shared" si="35"/>
        <v/>
      </c>
      <c r="W181" s="14" t="str">
        <f t="shared" si="36"/>
        <v/>
      </c>
      <c r="X181">
        <f t="shared" ca="1" si="26"/>
        <v>2.9173722325302985E-2</v>
      </c>
    </row>
    <row r="182" spans="2:24" x14ac:dyDescent="0.25">
      <c r="B182" s="1">
        <v>40409</v>
      </c>
      <c r="C182" s="13">
        <f>ROW()</f>
        <v>182</v>
      </c>
      <c r="D182">
        <v>0.14000000000000001</v>
      </c>
      <c r="E182">
        <f t="shared" si="27"/>
        <v>0.14000000000000001</v>
      </c>
      <c r="F182">
        <v>100.8</v>
      </c>
      <c r="G182">
        <v>37.729999999999997</v>
      </c>
      <c r="H182" s="10">
        <f t="shared" ca="1" si="25"/>
        <v>10.078326482989782</v>
      </c>
      <c r="I182">
        <v>91.13</v>
      </c>
      <c r="J182">
        <v>355.52</v>
      </c>
      <c r="K182">
        <v>5.3858071795353908</v>
      </c>
      <c r="L182">
        <v>10.257983690518012</v>
      </c>
      <c r="M182">
        <f ca="1">INDIRECT(J$13&amp;ROW())</f>
        <v>355.52</v>
      </c>
      <c r="N182">
        <f t="shared" ca="1" si="28"/>
        <v>-1.9850022055580174E-2</v>
      </c>
      <c r="O182" s="14">
        <f t="shared" ca="1" si="29"/>
        <v>-1.9855573741283106E-2</v>
      </c>
      <c r="P182" s="14">
        <f t="shared" ca="1" si="30"/>
        <v>2.7693571915763575E-4</v>
      </c>
      <c r="Q182" s="14">
        <f t="shared" ca="1" si="31"/>
        <v>2.7693571915763575E-4</v>
      </c>
      <c r="R182">
        <f t="shared" ca="1" si="32"/>
        <v>669.68053044002409</v>
      </c>
      <c r="S182" t="str">
        <f t="shared" si="33"/>
        <v/>
      </c>
      <c r="T182" s="17" t="str">
        <f>IF(S182=1,R182/INDEX($R158:$R$2011,MATCH(1,S158:S181,0),1)-1,"")</f>
        <v/>
      </c>
      <c r="U182" s="16" t="str">
        <f t="shared" si="34"/>
        <v/>
      </c>
      <c r="V182" s="14" t="str">
        <f t="shared" si="35"/>
        <v/>
      </c>
      <c r="W182" s="14" t="str">
        <f t="shared" si="36"/>
        <v/>
      </c>
      <c r="X182">
        <f t="shared" ca="1" si="26"/>
        <v>5.6185068926553158E-2</v>
      </c>
    </row>
    <row r="183" spans="2:24" x14ac:dyDescent="0.25">
      <c r="B183" s="1">
        <v>40410</v>
      </c>
      <c r="C183" s="13">
        <f>ROW()</f>
        <v>183</v>
      </c>
      <c r="D183">
        <v>0.14000000000000001</v>
      </c>
      <c r="E183">
        <f t="shared" si="27"/>
        <v>0.14000000000000001</v>
      </c>
      <c r="F183">
        <v>100.48</v>
      </c>
      <c r="G183">
        <v>37.65</v>
      </c>
      <c r="H183" s="10">
        <f t="shared" ca="1" si="25"/>
        <v>9.9933058403276966</v>
      </c>
      <c r="I183">
        <v>91.2</v>
      </c>
      <c r="J183">
        <v>371.2</v>
      </c>
      <c r="K183">
        <v>5.431434112381412</v>
      </c>
      <c r="L183">
        <v>10.284783778622286</v>
      </c>
      <c r="M183">
        <f ca="1">INDIRECT(J$13&amp;ROW())</f>
        <v>371.2</v>
      </c>
      <c r="N183">
        <f t="shared" ca="1" si="28"/>
        <v>4.4104410441044184E-2</v>
      </c>
      <c r="O183" s="14">
        <f t="shared" ca="1" si="29"/>
        <v>4.4098858755341253E-2</v>
      </c>
      <c r="P183" s="14">
        <f t="shared" ca="1" si="30"/>
        <v>2.238524393934255E-3</v>
      </c>
      <c r="Q183" s="14" t="str">
        <f t="shared" ca="1" si="31"/>
        <v/>
      </c>
      <c r="R183">
        <f t="shared" ca="1" si="32"/>
        <v>699.21639541892705</v>
      </c>
      <c r="S183" t="str">
        <f t="shared" si="33"/>
        <v/>
      </c>
      <c r="T183" s="17" t="str">
        <f>IF(S183=1,R183/INDEX($R159:$R$2011,MATCH(1,S159:S182,0),1)-1,"")</f>
        <v/>
      </c>
      <c r="U183" s="16" t="str">
        <f t="shared" si="34"/>
        <v/>
      </c>
      <c r="V183" s="14" t="str">
        <f t="shared" si="35"/>
        <v/>
      </c>
      <c r="W183" s="14" t="str">
        <f t="shared" si="36"/>
        <v/>
      </c>
      <c r="X183">
        <f t="shared" ca="1" si="26"/>
        <v>-8.4359881380687979E-3</v>
      </c>
    </row>
    <row r="184" spans="2:24" x14ac:dyDescent="0.25">
      <c r="B184" s="1">
        <v>40413</v>
      </c>
      <c r="C184" s="13">
        <f>ROW()</f>
        <v>184</v>
      </c>
      <c r="D184">
        <v>0.15</v>
      </c>
      <c r="E184">
        <f t="shared" si="27"/>
        <v>0.15</v>
      </c>
      <c r="F184">
        <v>100.09</v>
      </c>
      <c r="G184">
        <v>37.46</v>
      </c>
      <c r="H184" s="10">
        <f t="shared" ca="1" si="25"/>
        <v>10.136037000013197</v>
      </c>
      <c r="I184">
        <v>91.67</v>
      </c>
      <c r="J184">
        <v>365.44</v>
      </c>
      <c r="K184">
        <v>5.5245790710462339</v>
      </c>
      <c r="L184">
        <v>10.186529380334747</v>
      </c>
      <c r="M184">
        <f ca="1">INDIRECT(J$13&amp;ROW())</f>
        <v>365.44</v>
      </c>
      <c r="N184">
        <f t="shared" ca="1" si="28"/>
        <v>-1.551724137931032E-2</v>
      </c>
      <c r="O184" s="14">
        <f t="shared" ca="1" si="29"/>
        <v>-1.552318931812513E-2</v>
      </c>
      <c r="P184" s="14">
        <f t="shared" ca="1" si="30"/>
        <v>1.515115132776015E-4</v>
      </c>
      <c r="Q184" s="14">
        <f t="shared" ca="1" si="31"/>
        <v>1.515115132776015E-4</v>
      </c>
      <c r="R184">
        <f t="shared" ca="1" si="32"/>
        <v>688.36648583484032</v>
      </c>
      <c r="S184" t="str">
        <f t="shared" si="33"/>
        <v/>
      </c>
      <c r="T184" s="17" t="str">
        <f>IF(S184=1,R184/INDEX($R160:$R$2011,MATCH(1,S160:S183,0),1)-1,"")</f>
        <v/>
      </c>
      <c r="U184" s="16" t="str">
        <f t="shared" si="34"/>
        <v/>
      </c>
      <c r="V184" s="14" t="str">
        <f t="shared" si="35"/>
        <v/>
      </c>
      <c r="W184" s="14" t="str">
        <f t="shared" si="36"/>
        <v/>
      </c>
      <c r="X184">
        <f t="shared" ca="1" si="26"/>
        <v>1.4282677020602286E-2</v>
      </c>
    </row>
    <row r="185" spans="2:24" x14ac:dyDescent="0.25">
      <c r="B185" s="1">
        <v>40414</v>
      </c>
      <c r="C185" s="13">
        <f>ROW()</f>
        <v>185</v>
      </c>
      <c r="D185">
        <v>0.16</v>
      </c>
      <c r="E185">
        <f t="shared" si="27"/>
        <v>0.16</v>
      </c>
      <c r="F185">
        <v>98.61</v>
      </c>
      <c r="G185">
        <v>36.909999999999997</v>
      </c>
      <c r="H185" s="10">
        <f t="shared" ca="1" si="25"/>
        <v>9.2291569622955745</v>
      </c>
      <c r="I185">
        <v>93.71</v>
      </c>
      <c r="J185">
        <v>360.96</v>
      </c>
      <c r="K185">
        <v>5.3800865772187612</v>
      </c>
      <c r="L185">
        <v>9.9666628254843364</v>
      </c>
      <c r="M185">
        <f ca="1">INDIRECT(J$13&amp;ROW())</f>
        <v>360.96</v>
      </c>
      <c r="N185">
        <f t="shared" ca="1" si="28"/>
        <v>-1.2259194395796924E-2</v>
      </c>
      <c r="O185" s="14">
        <f t="shared" ca="1" si="29"/>
        <v>-1.226553854831669E-2</v>
      </c>
      <c r="P185" s="14">
        <f t="shared" ca="1" si="30"/>
        <v>8.1926946622030235E-5</v>
      </c>
      <c r="Q185" s="14">
        <f t="shared" ca="1" si="31"/>
        <v>8.1926946622030235E-5</v>
      </c>
      <c r="R185">
        <f t="shared" ca="1" si="32"/>
        <v>679.92766726943944</v>
      </c>
      <c r="S185" t="str">
        <f t="shared" si="33"/>
        <v/>
      </c>
      <c r="T185" s="17" t="str">
        <f>IF(S185=1,R185/INDEX($R161:$R$2011,MATCH(1,S161:S184,0),1)-1,"")</f>
        <v/>
      </c>
      <c r="U185" s="16" t="str">
        <f t="shared" si="34"/>
        <v/>
      </c>
      <c r="V185" s="14" t="str">
        <f t="shared" si="35"/>
        <v/>
      </c>
      <c r="W185" s="14" t="str">
        <f t="shared" si="36"/>
        <v/>
      </c>
      <c r="X185">
        <f t="shared" ca="1" si="26"/>
        <v>-8.9470868912223042E-2</v>
      </c>
    </row>
    <row r="186" spans="2:24" x14ac:dyDescent="0.25">
      <c r="B186" s="1">
        <v>40415</v>
      </c>
      <c r="C186" s="13">
        <f>ROW()</f>
        <v>186</v>
      </c>
      <c r="D186">
        <v>0.15</v>
      </c>
      <c r="E186">
        <f t="shared" si="27"/>
        <v>0.15</v>
      </c>
      <c r="F186">
        <v>98.99</v>
      </c>
      <c r="G186">
        <v>37.049999999999997</v>
      </c>
      <c r="H186" s="10">
        <f t="shared" ca="1" si="25"/>
        <v>9.060761933136483</v>
      </c>
      <c r="I186">
        <v>92.02</v>
      </c>
      <c r="J186">
        <v>372</v>
      </c>
      <c r="K186">
        <v>5.4889278731687545</v>
      </c>
      <c r="L186">
        <v>10.156004245285599</v>
      </c>
      <c r="M186">
        <f ca="1">INDIRECT(J$13&amp;ROW())</f>
        <v>372</v>
      </c>
      <c r="N186">
        <f t="shared" ca="1" si="28"/>
        <v>3.0585106382978733E-2</v>
      </c>
      <c r="O186" s="14">
        <f t="shared" ca="1" si="29"/>
        <v>3.0579158444163923E-2</v>
      </c>
      <c r="P186" s="14">
        <f t="shared" ca="1" si="30"/>
        <v>1.141990264367511E-3</v>
      </c>
      <c r="Q186" s="14" t="str">
        <f t="shared" ca="1" si="31"/>
        <v/>
      </c>
      <c r="R186">
        <f t="shared" ca="1" si="32"/>
        <v>700.72332730560584</v>
      </c>
      <c r="S186" t="str">
        <f t="shared" si="33"/>
        <v/>
      </c>
      <c r="T186" s="17" t="str">
        <f>IF(S186=1,R186/INDEX($R162:$R$2011,MATCH(1,S162:S185,0),1)-1,"")</f>
        <v/>
      </c>
      <c r="U186" s="16" t="str">
        <f t="shared" si="34"/>
        <v/>
      </c>
      <c r="V186" s="14" t="str">
        <f t="shared" si="35"/>
        <v/>
      </c>
      <c r="W186" s="14" t="str">
        <f t="shared" si="36"/>
        <v/>
      </c>
      <c r="X186">
        <f t="shared" ca="1" si="26"/>
        <v>-1.8245981712852685E-2</v>
      </c>
    </row>
    <row r="187" spans="2:24" x14ac:dyDescent="0.25">
      <c r="B187" s="1">
        <v>40416</v>
      </c>
      <c r="C187" s="13">
        <f>ROW()</f>
        <v>187</v>
      </c>
      <c r="D187">
        <v>0.14000000000000001</v>
      </c>
      <c r="E187">
        <f t="shared" si="27"/>
        <v>0.14000000000000001</v>
      </c>
      <c r="F187">
        <v>98.33</v>
      </c>
      <c r="G187">
        <v>36.81</v>
      </c>
      <c r="H187" s="10">
        <f t="shared" ca="1" si="25"/>
        <v>9.0400793429935078</v>
      </c>
      <c r="I187">
        <v>93.28</v>
      </c>
      <c r="J187">
        <v>362.72</v>
      </c>
      <c r="K187">
        <v>5.427721366612924</v>
      </c>
      <c r="L187">
        <v>10.034451867443535</v>
      </c>
      <c r="M187">
        <f ca="1">INDIRECT(J$13&amp;ROW())</f>
        <v>362.72</v>
      </c>
      <c r="N187">
        <f t="shared" ca="1" si="28"/>
        <v>-2.4946236559139745E-2</v>
      </c>
      <c r="O187" s="14">
        <f t="shared" ca="1" si="29"/>
        <v>-2.4951788244842676E-2</v>
      </c>
      <c r="P187" s="14">
        <f t="shared" ca="1" si="30"/>
        <v>4.7252326410082555E-4</v>
      </c>
      <c r="Q187" s="14">
        <f t="shared" ca="1" si="31"/>
        <v>4.7252326410082555E-4</v>
      </c>
      <c r="R187">
        <f t="shared" ca="1" si="32"/>
        <v>683.2429174201327</v>
      </c>
      <c r="S187" t="str">
        <f t="shared" si="33"/>
        <v/>
      </c>
      <c r="T187" s="17" t="str">
        <f>IF(S187=1,R187/INDEX($R163:$R$2011,MATCH(1,S163:S186,0),1)-1,"")</f>
        <v/>
      </c>
      <c r="U187" s="16" t="str">
        <f t="shared" si="34"/>
        <v/>
      </c>
      <c r="V187" s="14" t="str">
        <f t="shared" si="35"/>
        <v/>
      </c>
      <c r="W187" s="14" t="str">
        <f t="shared" si="36"/>
        <v/>
      </c>
      <c r="X187">
        <f t="shared" ca="1" si="26"/>
        <v>-2.2826546261342394E-3</v>
      </c>
    </row>
    <row r="188" spans="2:24" x14ac:dyDescent="0.25">
      <c r="B188" s="1">
        <v>40417</v>
      </c>
      <c r="C188" s="13">
        <f>ROW()</f>
        <v>188</v>
      </c>
      <c r="D188">
        <v>0.14000000000000001</v>
      </c>
      <c r="E188">
        <f t="shared" si="27"/>
        <v>0.14000000000000001</v>
      </c>
      <c r="F188">
        <v>99.85</v>
      </c>
      <c r="G188">
        <v>37.479999999999997</v>
      </c>
      <c r="H188" s="10">
        <f t="shared" ca="1" si="25"/>
        <v>8.624278541928561</v>
      </c>
      <c r="I188">
        <v>90.11</v>
      </c>
      <c r="J188">
        <v>366.4</v>
      </c>
      <c r="K188">
        <v>5.7539650042034403</v>
      </c>
      <c r="L188">
        <v>10.363632268792514</v>
      </c>
      <c r="M188">
        <f ca="1">INDIRECT(J$13&amp;ROW())</f>
        <v>366.4</v>
      </c>
      <c r="N188">
        <f t="shared" ca="1" si="28"/>
        <v>1.0145566828407393E-2</v>
      </c>
      <c r="O188" s="14">
        <f t="shared" ca="1" si="29"/>
        <v>1.0140015142704462E-2</v>
      </c>
      <c r="P188" s="14">
        <f t="shared" ca="1" si="30"/>
        <v>1.7833474176322795E-4</v>
      </c>
      <c r="Q188" s="14" t="str">
        <f t="shared" ca="1" si="31"/>
        <v/>
      </c>
      <c r="R188">
        <f t="shared" ca="1" si="32"/>
        <v>690.17480409885468</v>
      </c>
      <c r="S188" t="str">
        <f t="shared" si="33"/>
        <v/>
      </c>
      <c r="T188" s="17" t="str">
        <f>IF(S188=1,R188/INDEX($R164:$R$2011,MATCH(1,S164:S187,0),1)-1,"")</f>
        <v/>
      </c>
      <c r="U188" s="16" t="str">
        <f t="shared" si="34"/>
        <v/>
      </c>
      <c r="V188" s="14" t="str">
        <f t="shared" si="35"/>
        <v/>
      </c>
      <c r="W188" s="14" t="str">
        <f t="shared" si="36"/>
        <v/>
      </c>
      <c r="X188">
        <f t="shared" ca="1" si="26"/>
        <v>-4.5995260139747807E-2</v>
      </c>
    </row>
    <row r="189" spans="2:24" x14ac:dyDescent="0.25">
      <c r="B189" s="1">
        <v>40420</v>
      </c>
      <c r="C189" s="13">
        <f>ROW()</f>
        <v>189</v>
      </c>
      <c r="D189">
        <v>0.13</v>
      </c>
      <c r="E189">
        <f t="shared" si="27"/>
        <v>0.13</v>
      </c>
      <c r="F189">
        <v>98.4</v>
      </c>
      <c r="G189">
        <v>36.880000000000003</v>
      </c>
      <c r="H189" s="10">
        <f t="shared" ca="1" si="25"/>
        <v>8.4197705464525949</v>
      </c>
      <c r="I189">
        <v>91.74</v>
      </c>
      <c r="J189">
        <v>344</v>
      </c>
      <c r="K189">
        <v>5.5795792621576545</v>
      </c>
      <c r="L189">
        <v>10.132456406575979</v>
      </c>
      <c r="M189">
        <f ca="1">INDIRECT(J$13&amp;ROW())</f>
        <v>344</v>
      </c>
      <c r="N189">
        <f t="shared" ca="1" si="28"/>
        <v>-6.1135371179039222E-2</v>
      </c>
      <c r="O189" s="14">
        <f t="shared" ca="1" si="29"/>
        <v>-6.1140526572215581E-2</v>
      </c>
      <c r="P189" s="14">
        <f t="shared" ca="1" si="30"/>
        <v>3.3554606995734944E-3</v>
      </c>
      <c r="Q189" s="14">
        <f t="shared" ca="1" si="31"/>
        <v>3.3554606995734944E-3</v>
      </c>
      <c r="R189">
        <f t="shared" ca="1" si="32"/>
        <v>647.98071127185051</v>
      </c>
      <c r="S189" t="str">
        <f t="shared" si="33"/>
        <v/>
      </c>
      <c r="T189" s="17" t="str">
        <f>IF(S189=1,R189/INDEX($R165:$R$2011,MATCH(1,S165:S188,0),1)-1,"")</f>
        <v/>
      </c>
      <c r="U189" s="16" t="str">
        <f t="shared" si="34"/>
        <v/>
      </c>
      <c r="V189" s="14" t="str">
        <f t="shared" si="35"/>
        <v/>
      </c>
      <c r="W189" s="14" t="str">
        <f t="shared" si="36"/>
        <v/>
      </c>
      <c r="X189">
        <f t="shared" ca="1" si="26"/>
        <v>-2.3713055472606888E-2</v>
      </c>
    </row>
    <row r="190" spans="2:24" x14ac:dyDescent="0.25">
      <c r="B190" s="1">
        <v>40421</v>
      </c>
      <c r="C190" s="13">
        <f>ROW()</f>
        <v>190</v>
      </c>
      <c r="D190">
        <v>0.14000000000000001</v>
      </c>
      <c r="E190">
        <f t="shared" si="27"/>
        <v>0.14000000000000001</v>
      </c>
      <c r="F190">
        <v>98.4</v>
      </c>
      <c r="G190">
        <v>36.869999999999997</v>
      </c>
      <c r="H190" s="10">
        <f t="shared" ca="1" si="25"/>
        <v>8.3549067725787687</v>
      </c>
      <c r="I190">
        <v>92.3</v>
      </c>
      <c r="J190">
        <v>354.88</v>
      </c>
      <c r="K190">
        <v>5.6767169061426053</v>
      </c>
      <c r="L190">
        <v>10.119986122445955</v>
      </c>
      <c r="M190">
        <f ca="1">INDIRECT(J$13&amp;ROW())</f>
        <v>354.88</v>
      </c>
      <c r="N190">
        <f t="shared" ca="1" si="28"/>
        <v>3.1627906976744224E-2</v>
      </c>
      <c r="O190" s="14">
        <f t="shared" ca="1" si="29"/>
        <v>3.1622355291041293E-2</v>
      </c>
      <c r="P190" s="14">
        <f t="shared" ca="1" si="30"/>
        <v>1.2135847489553962E-3</v>
      </c>
      <c r="Q190" s="14" t="str">
        <f t="shared" ca="1" si="31"/>
        <v/>
      </c>
      <c r="R190">
        <f t="shared" ca="1" si="32"/>
        <v>668.4749849306811</v>
      </c>
      <c r="S190">
        <f t="shared" si="33"/>
        <v>1</v>
      </c>
      <c r="T190" s="17">
        <f ca="1">IF(S190=1,R190/INDEX($R166:$R$2011,MATCH(1,S166:S189,0),1)-1,"")</f>
        <v>-2.8471309680245471E-2</v>
      </c>
      <c r="U190" s="16">
        <f t="shared" ca="1" si="34"/>
        <v>-2.8587901552691863E-2</v>
      </c>
      <c r="V190" s="14">
        <f t="shared" ca="1" si="35"/>
        <v>1.118305724305138E-3</v>
      </c>
      <c r="W190" s="14">
        <f t="shared" ca="1" si="36"/>
        <v>1.118305724305138E-3</v>
      </c>
      <c r="X190">
        <f t="shared" ca="1" si="26"/>
        <v>-7.7037460244274436E-3</v>
      </c>
    </row>
    <row r="191" spans="2:24" x14ac:dyDescent="0.25">
      <c r="B191" s="1">
        <v>40422</v>
      </c>
      <c r="C191" s="13">
        <f>ROW()</f>
        <v>191</v>
      </c>
      <c r="D191">
        <v>0.13</v>
      </c>
      <c r="E191">
        <f t="shared" si="27"/>
        <v>0.13</v>
      </c>
      <c r="F191">
        <v>101.34</v>
      </c>
      <c r="G191">
        <v>38.020000000000003</v>
      </c>
      <c r="H191" s="10">
        <f t="shared" ca="1" si="25"/>
        <v>8.5047105954839939</v>
      </c>
      <c r="I191">
        <v>90.43</v>
      </c>
      <c r="J191">
        <v>351.36</v>
      </c>
      <c r="K191">
        <v>6.016253280357958</v>
      </c>
      <c r="L191">
        <v>10.336370034866249</v>
      </c>
      <c r="M191">
        <f ca="1">INDIRECT(J$13&amp;ROW())</f>
        <v>351.36</v>
      </c>
      <c r="N191">
        <f t="shared" ca="1" si="28"/>
        <v>-9.918845807033283E-3</v>
      </c>
      <c r="O191" s="14">
        <f t="shared" ca="1" si="29"/>
        <v>-9.9240012002096423E-3</v>
      </c>
      <c r="P191" s="14">
        <f t="shared" ca="1" si="30"/>
        <v>4.5021593087945341E-5</v>
      </c>
      <c r="Q191" s="14">
        <f t="shared" ca="1" si="31"/>
        <v>4.5021593087945341E-5</v>
      </c>
      <c r="R191">
        <f t="shared" ca="1" si="32"/>
        <v>661.84448462929481</v>
      </c>
      <c r="S191" t="str">
        <f t="shared" si="33"/>
        <v/>
      </c>
      <c r="T191" s="17" t="str">
        <f>IF(S191=1,R191/INDEX($R167:$R$2011,MATCH(1,S167:S190,0),1)-1,"")</f>
        <v/>
      </c>
      <c r="U191" s="16" t="str">
        <f t="shared" si="34"/>
        <v/>
      </c>
      <c r="V191" s="14" t="str">
        <f t="shared" si="35"/>
        <v/>
      </c>
      <c r="W191" s="14" t="str">
        <f t="shared" si="36"/>
        <v/>
      </c>
      <c r="X191">
        <f t="shared" ca="1" si="26"/>
        <v>1.7930041230009925E-2</v>
      </c>
    </row>
    <row r="192" spans="2:24" x14ac:dyDescent="0.25">
      <c r="B192" s="1">
        <v>40423</v>
      </c>
      <c r="C192" s="13">
        <f>ROW()</f>
        <v>192</v>
      </c>
      <c r="D192">
        <v>0.12</v>
      </c>
      <c r="E192">
        <f t="shared" si="27"/>
        <v>0.12</v>
      </c>
      <c r="F192">
        <v>102.29</v>
      </c>
      <c r="G192">
        <v>38.520000000000003</v>
      </c>
      <c r="H192" s="10">
        <f t="shared" ca="1" si="25"/>
        <v>8.6667998641567721</v>
      </c>
      <c r="I192">
        <v>89.43</v>
      </c>
      <c r="J192">
        <v>330.08</v>
      </c>
      <c r="K192">
        <v>6.1619062872471835</v>
      </c>
      <c r="L192">
        <v>10.403047820686945</v>
      </c>
      <c r="M192">
        <f ca="1">INDIRECT(J$13&amp;ROW())</f>
        <v>330.08</v>
      </c>
      <c r="N192">
        <f t="shared" ca="1" si="28"/>
        <v>-6.0564663023679466E-2</v>
      </c>
      <c r="O192" s="14">
        <f t="shared" ca="1" si="29"/>
        <v>-6.0569422084906566E-2</v>
      </c>
      <c r="P192" s="14">
        <f t="shared" ca="1" si="30"/>
        <v>3.2896228761329521E-3</v>
      </c>
      <c r="Q192" s="14">
        <f t="shared" ca="1" si="31"/>
        <v>3.2896228761329521E-3</v>
      </c>
      <c r="R192">
        <f t="shared" ca="1" si="32"/>
        <v>621.7600964436408</v>
      </c>
      <c r="S192" t="str">
        <f t="shared" si="33"/>
        <v/>
      </c>
      <c r="T192" s="17" t="str">
        <f>IF(S192=1,R192/INDEX($R168:$R$2011,MATCH(1,S168:S191,0),1)-1,"")</f>
        <v/>
      </c>
      <c r="U192" s="16" t="str">
        <f t="shared" si="34"/>
        <v/>
      </c>
      <c r="V192" s="14" t="str">
        <f t="shared" si="35"/>
        <v/>
      </c>
      <c r="W192" s="14" t="str">
        <f t="shared" si="36"/>
        <v/>
      </c>
      <c r="X192">
        <f t="shared" ca="1" si="26"/>
        <v>1.9058763593772014E-2</v>
      </c>
    </row>
    <row r="193" spans="2:24" x14ac:dyDescent="0.25">
      <c r="B193" s="1">
        <v>40424</v>
      </c>
      <c r="C193" s="13">
        <f>ROW()</f>
        <v>193</v>
      </c>
      <c r="D193">
        <v>0.12</v>
      </c>
      <c r="E193">
        <f t="shared" si="27"/>
        <v>0.12</v>
      </c>
      <c r="F193">
        <v>103.61</v>
      </c>
      <c r="G193">
        <v>39.06</v>
      </c>
      <c r="H193" s="10">
        <f t="shared" ca="1" si="25"/>
        <v>8.2690248087699505</v>
      </c>
      <c r="I193">
        <v>87.41</v>
      </c>
      <c r="J193">
        <v>320.8</v>
      </c>
      <c r="K193">
        <v>6.4585622556326365</v>
      </c>
      <c r="L193">
        <v>10.596442519409813</v>
      </c>
      <c r="M193">
        <f ca="1">INDIRECT(J$13&amp;ROW())</f>
        <v>320.8</v>
      </c>
      <c r="N193">
        <f t="shared" ca="1" si="28"/>
        <v>-2.8114396509936856E-2</v>
      </c>
      <c r="O193" s="14">
        <f t="shared" ca="1" si="29"/>
        <v>-2.8119155571163956E-2</v>
      </c>
      <c r="P193" s="14">
        <f t="shared" ca="1" si="30"/>
        <v>6.2025740937270894E-4</v>
      </c>
      <c r="Q193" s="14">
        <f t="shared" ca="1" si="31"/>
        <v>6.2025740937270894E-4</v>
      </c>
      <c r="R193">
        <f t="shared" ca="1" si="32"/>
        <v>604.27968655816767</v>
      </c>
      <c r="S193" t="str">
        <f t="shared" si="33"/>
        <v/>
      </c>
      <c r="T193" s="17" t="str">
        <f>IF(S193=1,R193/INDEX($R169:$R$2011,MATCH(1,S169:S192,0),1)-1,"")</f>
        <v/>
      </c>
      <c r="U193" s="16" t="str">
        <f t="shared" si="34"/>
        <v/>
      </c>
      <c r="V193" s="14" t="str">
        <f t="shared" si="35"/>
        <v/>
      </c>
      <c r="W193" s="14" t="str">
        <f t="shared" si="36"/>
        <v/>
      </c>
      <c r="X193">
        <f t="shared" ca="1" si="26"/>
        <v>-4.5896416396079137E-2</v>
      </c>
    </row>
    <row r="194" spans="2:24" x14ac:dyDescent="0.25">
      <c r="B194" s="1">
        <v>40428</v>
      </c>
      <c r="C194" s="13">
        <f>ROW()</f>
        <v>194</v>
      </c>
      <c r="D194">
        <v>0.12</v>
      </c>
      <c r="E194">
        <f t="shared" si="27"/>
        <v>0.12</v>
      </c>
      <c r="F194">
        <v>102.45</v>
      </c>
      <c r="G194">
        <v>38.57</v>
      </c>
      <c r="H194" s="10">
        <f t="shared" ca="1" si="25"/>
        <v>8.4072930685244227</v>
      </c>
      <c r="I194">
        <v>88.82</v>
      </c>
      <c r="J194">
        <v>305.27999999999997</v>
      </c>
      <c r="K194">
        <v>6.2679918763638192</v>
      </c>
      <c r="L194">
        <v>10.463578198573448</v>
      </c>
      <c r="M194">
        <f ca="1">INDIRECT(J$13&amp;ROW())</f>
        <v>305.27999999999997</v>
      </c>
      <c r="N194">
        <f t="shared" ca="1" si="28"/>
        <v>-4.8379052369077469E-2</v>
      </c>
      <c r="O194" s="14">
        <f t="shared" ca="1" si="29"/>
        <v>-4.8383811430304569E-2</v>
      </c>
      <c r="P194" s="14">
        <f t="shared" ca="1" si="30"/>
        <v>2.0402948802043241E-3</v>
      </c>
      <c r="Q194" s="14">
        <f t="shared" ca="1" si="31"/>
        <v>2.0402948802043241E-3</v>
      </c>
      <c r="R194">
        <f t="shared" ca="1" si="32"/>
        <v>575.04520795660039</v>
      </c>
      <c r="S194" t="str">
        <f t="shared" si="33"/>
        <v/>
      </c>
      <c r="T194" s="17" t="str">
        <f>IF(S194=1,R194/INDEX($R170:$R$2011,MATCH(1,S170:S193,0),1)-1,"")</f>
        <v/>
      </c>
      <c r="U194" s="16" t="str">
        <f t="shared" si="34"/>
        <v/>
      </c>
      <c r="V194" s="14" t="str">
        <f t="shared" si="35"/>
        <v/>
      </c>
      <c r="W194" s="14" t="str">
        <f t="shared" si="36"/>
        <v/>
      </c>
      <c r="X194">
        <f t="shared" ca="1" si="26"/>
        <v>1.6721229280607371E-2</v>
      </c>
    </row>
    <row r="195" spans="2:24" x14ac:dyDescent="0.25">
      <c r="B195" s="1">
        <v>40429</v>
      </c>
      <c r="C195" s="13">
        <f>ROW()</f>
        <v>195</v>
      </c>
      <c r="D195">
        <v>0.13</v>
      </c>
      <c r="E195">
        <f t="shared" si="27"/>
        <v>0.13</v>
      </c>
      <c r="F195">
        <v>103.17</v>
      </c>
      <c r="G195">
        <v>38.82</v>
      </c>
      <c r="H195" s="10">
        <f t="shared" ca="1" si="25"/>
        <v>8.0525383815589411</v>
      </c>
      <c r="I195">
        <v>88.4</v>
      </c>
      <c r="J195">
        <v>313.60000000000002</v>
      </c>
      <c r="K195">
        <v>6.4289720444732765</v>
      </c>
      <c r="L195">
        <v>10.582331032843744</v>
      </c>
      <c r="M195">
        <f ca="1">INDIRECT(J$13&amp;ROW())</f>
        <v>313.60000000000002</v>
      </c>
      <c r="N195">
        <f t="shared" ca="1" si="28"/>
        <v>2.7253668763102867E-2</v>
      </c>
      <c r="O195" s="14">
        <f t="shared" ca="1" si="29"/>
        <v>2.7248513369926508E-2</v>
      </c>
      <c r="P195" s="14">
        <f t="shared" ca="1" si="30"/>
        <v>9.2797617517900483E-4</v>
      </c>
      <c r="Q195" s="14" t="str">
        <f t="shared" ca="1" si="31"/>
        <v/>
      </c>
      <c r="R195">
        <f t="shared" ca="1" si="32"/>
        <v>590.71729957805917</v>
      </c>
      <c r="S195" t="str">
        <f t="shared" si="33"/>
        <v/>
      </c>
      <c r="T195" s="17" t="str">
        <f>IF(S195=1,R195/INDEX($R171:$R$2011,MATCH(1,S171:S194,0),1)-1,"")</f>
        <v/>
      </c>
      <c r="U195" s="16" t="str">
        <f t="shared" si="34"/>
        <v/>
      </c>
      <c r="V195" s="14" t="str">
        <f t="shared" si="35"/>
        <v/>
      </c>
      <c r="W195" s="14" t="str">
        <f t="shared" si="36"/>
        <v/>
      </c>
      <c r="X195">
        <f t="shared" ca="1" si="26"/>
        <v>-4.2196065258344274E-2</v>
      </c>
    </row>
    <row r="196" spans="2:24" x14ac:dyDescent="0.25">
      <c r="B196" s="1">
        <v>40430</v>
      </c>
      <c r="C196" s="13">
        <f>ROW()</f>
        <v>196</v>
      </c>
      <c r="D196">
        <v>0.14000000000000001</v>
      </c>
      <c r="E196">
        <f t="shared" si="27"/>
        <v>0.14000000000000001</v>
      </c>
      <c r="F196">
        <v>103.64</v>
      </c>
      <c r="G196">
        <v>38.96</v>
      </c>
      <c r="H196" s="10">
        <f t="shared" ca="1" si="25"/>
        <v>7.8309475889582183</v>
      </c>
      <c r="I196">
        <v>87.01</v>
      </c>
      <c r="J196">
        <v>308</v>
      </c>
      <c r="K196">
        <v>6.4898710695619499</v>
      </c>
      <c r="L196">
        <v>10.672560000420567</v>
      </c>
      <c r="M196">
        <f ca="1">INDIRECT(J$13&amp;ROW())</f>
        <v>308</v>
      </c>
      <c r="N196">
        <f t="shared" ca="1" si="28"/>
        <v>-1.7857142857142905E-2</v>
      </c>
      <c r="O196" s="14">
        <f t="shared" ca="1" si="29"/>
        <v>-1.7862694542845836E-2</v>
      </c>
      <c r="P196" s="14">
        <f t="shared" ca="1" si="30"/>
        <v>2.1457874373110059E-4</v>
      </c>
      <c r="Q196" s="14">
        <f t="shared" ca="1" si="31"/>
        <v>2.1457874373110059E-4</v>
      </c>
      <c r="R196">
        <f t="shared" ca="1" si="32"/>
        <v>580.16877637130813</v>
      </c>
      <c r="S196" t="str">
        <f t="shared" si="33"/>
        <v/>
      </c>
      <c r="T196" s="17" t="str">
        <f>IF(S196=1,R196/INDEX($R172:$R$2011,MATCH(1,S172:S195,0),1)-1,"")</f>
        <v/>
      </c>
      <c r="U196" s="16" t="str">
        <f t="shared" si="34"/>
        <v/>
      </c>
      <c r="V196" s="14" t="str">
        <f t="shared" si="35"/>
        <v/>
      </c>
      <c r="W196" s="14" t="str">
        <f t="shared" si="36"/>
        <v/>
      </c>
      <c r="X196">
        <f t="shared" ca="1" si="26"/>
        <v>-2.7518129327788878E-2</v>
      </c>
    </row>
    <row r="197" spans="2:24" x14ac:dyDescent="0.25">
      <c r="B197" s="1">
        <v>40431</v>
      </c>
      <c r="C197" s="13">
        <f>ROW()</f>
        <v>197</v>
      </c>
      <c r="D197">
        <v>0.14000000000000001</v>
      </c>
      <c r="E197">
        <f t="shared" si="27"/>
        <v>0.14000000000000001</v>
      </c>
      <c r="F197">
        <v>104.17</v>
      </c>
      <c r="G197">
        <v>39.17</v>
      </c>
      <c r="H197" s="10">
        <f t="shared" ca="1" si="25"/>
        <v>7.5872713237162657</v>
      </c>
      <c r="I197">
        <v>86.95</v>
      </c>
      <c r="J197">
        <v>303.04000000000002</v>
      </c>
      <c r="K197">
        <v>6.6272231325773836</v>
      </c>
      <c r="L197">
        <v>10.714921598375627</v>
      </c>
      <c r="M197">
        <f ca="1">INDIRECT(J$13&amp;ROW())</f>
        <v>303.04000000000002</v>
      </c>
      <c r="N197">
        <f t="shared" ca="1" si="28"/>
        <v>-1.6103896103896065E-2</v>
      </c>
      <c r="O197" s="14">
        <f t="shared" ca="1" si="29"/>
        <v>-1.6109447789598996E-2</v>
      </c>
      <c r="P197" s="14">
        <f t="shared" ca="1" si="30"/>
        <v>1.6628772486105176E-4</v>
      </c>
      <c r="Q197" s="14">
        <f t="shared" ca="1" si="31"/>
        <v>1.6628772486105176E-4</v>
      </c>
      <c r="R197">
        <f t="shared" ca="1" si="32"/>
        <v>570.82579867390007</v>
      </c>
      <c r="S197" t="str">
        <f t="shared" si="33"/>
        <v/>
      </c>
      <c r="T197" s="17" t="str">
        <f>IF(S197=1,R197/INDEX($R173:$R$2011,MATCH(1,S173:S196,0),1)-1,"")</f>
        <v/>
      </c>
      <c r="U197" s="16" t="str">
        <f t="shared" si="34"/>
        <v/>
      </c>
      <c r="V197" s="14" t="str">
        <f t="shared" si="35"/>
        <v/>
      </c>
      <c r="W197" s="14" t="str">
        <f t="shared" si="36"/>
        <v/>
      </c>
      <c r="X197">
        <f t="shared" ca="1" si="26"/>
        <v>-3.1117085445130598E-2</v>
      </c>
    </row>
    <row r="198" spans="2:24" x14ac:dyDescent="0.25">
      <c r="B198" s="1">
        <v>40434</v>
      </c>
      <c r="C198" s="13">
        <f>ROW()</f>
        <v>198</v>
      </c>
      <c r="D198">
        <v>0.14000000000000001</v>
      </c>
      <c r="E198">
        <f t="shared" si="27"/>
        <v>0.14000000000000001</v>
      </c>
      <c r="F198">
        <v>105.32</v>
      </c>
      <c r="G198">
        <v>39.630000000000003</v>
      </c>
      <c r="H198" s="10">
        <f t="shared" ca="1" si="25"/>
        <v>7.0008784834444739</v>
      </c>
      <c r="I198">
        <v>85.2</v>
      </c>
      <c r="J198">
        <v>296.64</v>
      </c>
      <c r="K198">
        <v>6.950604202233615</v>
      </c>
      <c r="L198">
        <v>10.906077564556274</v>
      </c>
      <c r="M198">
        <f ca="1">INDIRECT(J$13&amp;ROW())</f>
        <v>296.64</v>
      </c>
      <c r="N198">
        <f t="shared" ca="1" si="28"/>
        <v>-2.111932418162632E-2</v>
      </c>
      <c r="O198" s="14">
        <f t="shared" ca="1" si="29"/>
        <v>-2.1124875867329251E-2</v>
      </c>
      <c r="P198" s="14">
        <f t="shared" ca="1" si="30"/>
        <v>3.2079273963061324E-4</v>
      </c>
      <c r="Q198" s="14">
        <f t="shared" ca="1" si="31"/>
        <v>3.2079273963061324E-4</v>
      </c>
      <c r="R198">
        <f t="shared" ca="1" si="32"/>
        <v>558.77034358047024</v>
      </c>
      <c r="S198" t="str">
        <f t="shared" si="33"/>
        <v/>
      </c>
      <c r="T198" s="17" t="str">
        <f>IF(S198=1,R198/INDEX($R174:$R$2011,MATCH(1,S174:S197,0),1)-1,"")</f>
        <v/>
      </c>
      <c r="U198" s="16" t="str">
        <f t="shared" si="34"/>
        <v/>
      </c>
      <c r="V198" s="14" t="str">
        <f t="shared" si="35"/>
        <v/>
      </c>
      <c r="W198" s="14" t="str">
        <f t="shared" si="36"/>
        <v/>
      </c>
      <c r="X198">
        <f t="shared" ca="1" si="26"/>
        <v>-7.7286393915932131E-2</v>
      </c>
    </row>
    <row r="199" spans="2:24" x14ac:dyDescent="0.25">
      <c r="B199" s="1">
        <v>40435</v>
      </c>
      <c r="C199" s="13">
        <f>ROW()</f>
        <v>199</v>
      </c>
      <c r="D199">
        <v>0.14000000000000001</v>
      </c>
      <c r="E199">
        <f t="shared" si="27"/>
        <v>0.14000000000000001</v>
      </c>
      <c r="F199">
        <v>105.26</v>
      </c>
      <c r="G199">
        <v>39.64</v>
      </c>
      <c r="H199" s="10">
        <f t="shared" ca="1" si="25"/>
        <v>6.8114161564004529</v>
      </c>
      <c r="I199">
        <v>84.84</v>
      </c>
      <c r="J199">
        <v>281.27999999999997</v>
      </c>
      <c r="K199">
        <v>6.9503471250918887</v>
      </c>
      <c r="L199">
        <v>10.95665880905964</v>
      </c>
      <c r="M199">
        <f ca="1">INDIRECT(J$13&amp;ROW())</f>
        <v>281.27999999999997</v>
      </c>
      <c r="N199">
        <f t="shared" ca="1" si="28"/>
        <v>-5.1779935275080957E-2</v>
      </c>
      <c r="O199" s="14">
        <f t="shared" ca="1" si="29"/>
        <v>-5.1785486960783889E-2</v>
      </c>
      <c r="P199" s="14">
        <f t="shared" ca="1" si="30"/>
        <v>2.3591710820591162E-3</v>
      </c>
      <c r="Q199" s="14">
        <f t="shared" ca="1" si="31"/>
        <v>2.3591710820591162E-3</v>
      </c>
      <c r="R199">
        <f t="shared" ca="1" si="32"/>
        <v>529.83725135623877</v>
      </c>
      <c r="S199" t="str">
        <f t="shared" si="33"/>
        <v/>
      </c>
      <c r="T199" s="17" t="str">
        <f>IF(S199=1,R199/INDEX($R175:$R$2011,MATCH(1,S175:S198,0),1)-1,"")</f>
        <v/>
      </c>
      <c r="U199" s="16" t="str">
        <f t="shared" si="34"/>
        <v/>
      </c>
      <c r="V199" s="14" t="str">
        <f t="shared" si="35"/>
        <v/>
      </c>
      <c r="W199" s="14" t="str">
        <f t="shared" si="36"/>
        <v/>
      </c>
      <c r="X199">
        <f t="shared" ca="1" si="26"/>
        <v>-2.7062650421951648E-2</v>
      </c>
    </row>
    <row r="200" spans="2:24" x14ac:dyDescent="0.25">
      <c r="B200" s="1">
        <v>40436</v>
      </c>
      <c r="C200" s="13">
        <f>ROW()</f>
        <v>200</v>
      </c>
      <c r="D200">
        <v>0.15</v>
      </c>
      <c r="E200">
        <f t="shared" si="27"/>
        <v>0.15</v>
      </c>
      <c r="F200">
        <v>105.66</v>
      </c>
      <c r="G200">
        <v>39.78</v>
      </c>
      <c r="H200" s="10">
        <f t="shared" ca="1" si="25"/>
        <v>6.5444873285603808</v>
      </c>
      <c r="I200">
        <v>84.35</v>
      </c>
      <c r="J200">
        <v>281.12</v>
      </c>
      <c r="K200">
        <v>7.0848259682083654</v>
      </c>
      <c r="L200">
        <v>11.009182752987233</v>
      </c>
      <c r="M200">
        <f ca="1">INDIRECT(J$13&amp;ROW())</f>
        <v>281.12</v>
      </c>
      <c r="N200">
        <f t="shared" ca="1" si="28"/>
        <v>-5.6882821387926885E-4</v>
      </c>
      <c r="O200" s="14">
        <f t="shared" ca="1" si="29"/>
        <v>-5.7477615269407867E-4</v>
      </c>
      <c r="P200" s="14">
        <f t="shared" ca="1" si="30"/>
        <v>6.9664949365817189E-6</v>
      </c>
      <c r="Q200" s="14">
        <f t="shared" ca="1" si="31"/>
        <v>6.9664949365817189E-6</v>
      </c>
      <c r="R200">
        <f t="shared" ca="1" si="32"/>
        <v>529.53586497890308</v>
      </c>
      <c r="S200" t="str">
        <f t="shared" si="33"/>
        <v/>
      </c>
      <c r="T200" s="17" t="str">
        <f>IF(S200=1,R200/INDEX($R176:$R$2011,MATCH(1,S176:S199,0),1)-1,"")</f>
        <v/>
      </c>
      <c r="U200" s="16" t="str">
        <f t="shared" si="34"/>
        <v/>
      </c>
      <c r="V200" s="14" t="str">
        <f t="shared" si="35"/>
        <v/>
      </c>
      <c r="W200" s="14" t="str">
        <f t="shared" si="36"/>
        <v/>
      </c>
      <c r="X200">
        <f t="shared" ca="1" si="26"/>
        <v>-3.9188447998328331E-2</v>
      </c>
    </row>
    <row r="201" spans="2:24" x14ac:dyDescent="0.25">
      <c r="B201" s="1">
        <v>40437</v>
      </c>
      <c r="C201" s="13">
        <f>ROW()</f>
        <v>201</v>
      </c>
      <c r="D201">
        <v>0.15</v>
      </c>
      <c r="E201">
        <f t="shared" si="27"/>
        <v>0.15</v>
      </c>
      <c r="F201">
        <v>105.63</v>
      </c>
      <c r="G201">
        <v>39.69</v>
      </c>
      <c r="H201" s="10">
        <f t="shared" ca="1" si="25"/>
        <v>6.4136300227282801</v>
      </c>
      <c r="I201">
        <v>84.9</v>
      </c>
      <c r="J201">
        <v>276.95999999999998</v>
      </c>
      <c r="K201">
        <v>7.1096874864159423</v>
      </c>
      <c r="L201">
        <v>10.985210469621528</v>
      </c>
      <c r="M201">
        <f ca="1">INDIRECT(J$13&amp;ROW())</f>
        <v>276.95999999999998</v>
      </c>
      <c r="N201">
        <f t="shared" ca="1" si="28"/>
        <v>-1.4797951052931246E-2</v>
      </c>
      <c r="O201" s="14">
        <f t="shared" ca="1" si="29"/>
        <v>-1.4803898991746056E-2</v>
      </c>
      <c r="P201" s="14">
        <f t="shared" ca="1" si="30"/>
        <v>1.3432140071024595E-4</v>
      </c>
      <c r="Q201" s="14">
        <f t="shared" ca="1" si="31"/>
        <v>1.3432140071024595E-4</v>
      </c>
      <c r="R201">
        <f t="shared" ca="1" si="32"/>
        <v>521.69981916817369</v>
      </c>
      <c r="S201" t="str">
        <f t="shared" si="33"/>
        <v/>
      </c>
      <c r="T201" s="17" t="str">
        <f>IF(S201=1,R201/INDEX($R177:$R$2011,MATCH(1,S177:S200,0),1)-1,"")</f>
        <v/>
      </c>
      <c r="U201" s="16" t="str">
        <f t="shared" si="34"/>
        <v/>
      </c>
      <c r="V201" s="14" t="str">
        <f t="shared" si="35"/>
        <v/>
      </c>
      <c r="W201" s="14" t="str">
        <f t="shared" si="36"/>
        <v/>
      </c>
      <c r="X201">
        <f t="shared" ca="1" si="26"/>
        <v>-1.9995043043484106E-2</v>
      </c>
    </row>
    <row r="202" spans="2:24" x14ac:dyDescent="0.25">
      <c r="B202" s="1">
        <v>40438</v>
      </c>
      <c r="C202" s="13">
        <f>ROW()</f>
        <v>202</v>
      </c>
      <c r="D202">
        <v>0.14000000000000001</v>
      </c>
      <c r="E202">
        <f t="shared" si="27"/>
        <v>0.14000000000000001</v>
      </c>
      <c r="F202">
        <v>105.67</v>
      </c>
      <c r="G202">
        <v>39.74</v>
      </c>
      <c r="H202" s="10">
        <f t="shared" ca="1" si="25"/>
        <v>6.5757265690537432</v>
      </c>
      <c r="I202">
        <v>85.01</v>
      </c>
      <c r="J202">
        <v>278.08</v>
      </c>
      <c r="K202">
        <v>7.1178246089335824</v>
      </c>
      <c r="L202">
        <v>10.931558876573444</v>
      </c>
      <c r="M202">
        <f ca="1">INDIRECT(J$13&amp;ROW())</f>
        <v>278.08</v>
      </c>
      <c r="N202">
        <f t="shared" ca="1" si="28"/>
        <v>4.0439052570768741E-3</v>
      </c>
      <c r="O202" s="14">
        <f t="shared" ca="1" si="29"/>
        <v>4.0383535713739427E-3</v>
      </c>
      <c r="P202" s="14">
        <f t="shared" ca="1" si="30"/>
        <v>5.2599359345853471E-5</v>
      </c>
      <c r="Q202" s="14" t="str">
        <f t="shared" ca="1" si="31"/>
        <v/>
      </c>
      <c r="R202">
        <f t="shared" ca="1" si="32"/>
        <v>523.80952380952397</v>
      </c>
      <c r="S202" t="str">
        <f t="shared" si="33"/>
        <v/>
      </c>
      <c r="T202" s="17" t="str">
        <f>IF(S202=1,R202/INDEX($R178:$R$2011,MATCH(1,S178:S201,0),1)-1,"")</f>
        <v/>
      </c>
      <c r="U202" s="16" t="str">
        <f t="shared" si="34"/>
        <v/>
      </c>
      <c r="V202" s="14" t="str">
        <f t="shared" si="35"/>
        <v/>
      </c>
      <c r="W202" s="14" t="str">
        <f t="shared" si="36"/>
        <v/>
      </c>
      <c r="X202">
        <f t="shared" ca="1" si="26"/>
        <v>2.5273760062715551E-2</v>
      </c>
    </row>
    <row r="203" spans="2:24" x14ac:dyDescent="0.25">
      <c r="B203" s="1">
        <v>40441</v>
      </c>
      <c r="C203" s="13">
        <f>ROW()</f>
        <v>203</v>
      </c>
      <c r="D203">
        <v>0.15</v>
      </c>
      <c r="E203">
        <f t="shared" si="27"/>
        <v>0.15</v>
      </c>
      <c r="F203">
        <v>107.29</v>
      </c>
      <c r="G203">
        <v>40.47</v>
      </c>
      <c r="H203" s="10">
        <f t="shared" ca="1" si="25"/>
        <v>6.7917130663957481</v>
      </c>
      <c r="I203">
        <v>84.12</v>
      </c>
      <c r="J203">
        <v>274.56</v>
      </c>
      <c r="K203">
        <v>7.3042981366759721</v>
      </c>
      <c r="L203">
        <v>11.038580942066474</v>
      </c>
      <c r="M203">
        <f ca="1">INDIRECT(J$13&amp;ROW())</f>
        <v>274.56</v>
      </c>
      <c r="N203">
        <f t="shared" ca="1" si="28"/>
        <v>-1.2658227848101222E-2</v>
      </c>
      <c r="O203" s="14">
        <f t="shared" ca="1" si="29"/>
        <v>-1.2664175786916032E-2</v>
      </c>
      <c r="P203" s="14">
        <f t="shared" ca="1" si="30"/>
        <v>8.9302269040809033E-5</v>
      </c>
      <c r="Q203" s="14">
        <f t="shared" ca="1" si="31"/>
        <v>8.9302269040809033E-5</v>
      </c>
      <c r="R203">
        <f t="shared" ca="1" si="32"/>
        <v>517.17902350813756</v>
      </c>
      <c r="S203" t="str">
        <f t="shared" si="33"/>
        <v/>
      </c>
      <c r="T203" s="17" t="str">
        <f>IF(S203=1,R203/INDEX($R179:$R$2011,MATCH(1,S179:S202,0),1)-1,"")</f>
        <v/>
      </c>
      <c r="U203" s="16" t="str">
        <f t="shared" si="34"/>
        <v/>
      </c>
      <c r="V203" s="14" t="str">
        <f t="shared" si="35"/>
        <v/>
      </c>
      <c r="W203" s="14" t="str">
        <f t="shared" si="36"/>
        <v/>
      </c>
      <c r="X203">
        <f t="shared" ca="1" si="26"/>
        <v>3.2846027746723301E-2</v>
      </c>
    </row>
    <row r="204" spans="2:24" x14ac:dyDescent="0.25">
      <c r="B204" s="1">
        <v>40442</v>
      </c>
      <c r="C204" s="13">
        <f>ROW()</f>
        <v>204</v>
      </c>
      <c r="D204">
        <v>0.16</v>
      </c>
      <c r="E204">
        <f t="shared" si="27"/>
        <v>0.16</v>
      </c>
      <c r="F204">
        <v>107.07</v>
      </c>
      <c r="G204">
        <v>40.26</v>
      </c>
      <c r="H204" s="10">
        <f t="shared" ca="1" si="25"/>
        <v>7.0956876441276213</v>
      </c>
      <c r="I204">
        <v>84.21</v>
      </c>
      <c r="J204">
        <v>267.68</v>
      </c>
      <c r="K204">
        <v>7.2770512068603654</v>
      </c>
      <c r="L204">
        <v>11.03716919406415</v>
      </c>
      <c r="M204">
        <f ca="1">INDIRECT(J$13&amp;ROW())</f>
        <v>267.68</v>
      </c>
      <c r="N204">
        <f t="shared" ca="1" si="28"/>
        <v>-2.505827505827507E-2</v>
      </c>
      <c r="O204" s="14">
        <f t="shared" ca="1" si="29"/>
        <v>-2.5064619210794836E-2</v>
      </c>
      <c r="P204" s="14">
        <f t="shared" ca="1" si="30"/>
        <v>4.7744134379234154E-4</v>
      </c>
      <c r="Q204" s="14">
        <f t="shared" ca="1" si="31"/>
        <v>4.7744134379234154E-4</v>
      </c>
      <c r="R204">
        <f t="shared" ca="1" si="32"/>
        <v>504.21940928270055</v>
      </c>
      <c r="S204" t="str">
        <f t="shared" si="33"/>
        <v/>
      </c>
      <c r="T204" s="17" t="str">
        <f>IF(S204=1,R204/INDEX($R180:$R$2011,MATCH(1,S180:S203,0),1)-1,"")</f>
        <v/>
      </c>
      <c r="U204" s="16" t="str">
        <f t="shared" si="34"/>
        <v/>
      </c>
      <c r="V204" s="14" t="str">
        <f t="shared" si="35"/>
        <v/>
      </c>
      <c r="W204" s="14" t="str">
        <f t="shared" si="36"/>
        <v/>
      </c>
      <c r="X204">
        <f t="shared" ca="1" si="26"/>
        <v>4.4756687268767081E-2</v>
      </c>
    </row>
    <row r="205" spans="2:24" x14ac:dyDescent="0.25">
      <c r="B205" s="1">
        <v>40443</v>
      </c>
      <c r="C205" s="13">
        <f>ROW()</f>
        <v>205</v>
      </c>
      <c r="D205">
        <v>0.16</v>
      </c>
      <c r="E205">
        <f t="shared" si="27"/>
        <v>0.16</v>
      </c>
      <c r="F205">
        <v>106.55</v>
      </c>
      <c r="G205">
        <v>39.99</v>
      </c>
      <c r="H205" s="10">
        <f t="shared" ca="1" si="25"/>
        <v>7.2772352687752386</v>
      </c>
      <c r="I205">
        <v>84.7</v>
      </c>
      <c r="J205">
        <v>268.64</v>
      </c>
      <c r="K205">
        <v>7.1464208761777641</v>
      </c>
      <c r="L205">
        <v>10.943729463559654</v>
      </c>
      <c r="M205">
        <f ca="1">INDIRECT(J$13&amp;ROW())</f>
        <v>268.64</v>
      </c>
      <c r="N205">
        <f t="shared" ca="1" si="28"/>
        <v>3.5863717872084422E-3</v>
      </c>
      <c r="O205" s="14">
        <f t="shared" ca="1" si="29"/>
        <v>3.5800276346886761E-3</v>
      </c>
      <c r="P205" s="14">
        <f t="shared" ca="1" si="30"/>
        <v>4.6161366185589705E-5</v>
      </c>
      <c r="Q205" s="14" t="str">
        <f t="shared" ca="1" si="31"/>
        <v/>
      </c>
      <c r="R205">
        <f t="shared" ca="1" si="32"/>
        <v>506.02772754671491</v>
      </c>
      <c r="S205" t="str">
        <f t="shared" si="33"/>
        <v/>
      </c>
      <c r="T205" s="17" t="str">
        <f>IF(S205=1,R205/INDEX($R181:$R$2011,MATCH(1,S181:S204,0),1)-1,"")</f>
        <v/>
      </c>
      <c r="U205" s="16" t="str">
        <f t="shared" si="34"/>
        <v/>
      </c>
      <c r="V205" s="14" t="str">
        <f t="shared" si="35"/>
        <v/>
      </c>
      <c r="W205" s="14" t="str">
        <f t="shared" si="36"/>
        <v/>
      </c>
      <c r="X205">
        <f t="shared" ca="1" si="26"/>
        <v>2.5585628025476332E-2</v>
      </c>
    </row>
    <row r="206" spans="2:24" x14ac:dyDescent="0.25">
      <c r="B206" s="1">
        <v>40444</v>
      </c>
      <c r="C206" s="13">
        <f>ROW()</f>
        <v>206</v>
      </c>
      <c r="D206">
        <v>0.15</v>
      </c>
      <c r="E206">
        <f t="shared" si="27"/>
        <v>0.15</v>
      </c>
      <c r="F206">
        <v>105.68</v>
      </c>
      <c r="G206">
        <v>39.68</v>
      </c>
      <c r="H206" s="10">
        <f t="shared" ca="1" si="25"/>
        <v>7.1676435569665022</v>
      </c>
      <c r="I206">
        <v>86.51</v>
      </c>
      <c r="J206">
        <v>272.95999999999998</v>
      </c>
      <c r="K206">
        <v>6.9263118309849885</v>
      </c>
      <c r="L206">
        <v>10.751173045841705</v>
      </c>
      <c r="M206">
        <f ca="1">INDIRECT(J$13&amp;ROW())</f>
        <v>272.95999999999998</v>
      </c>
      <c r="N206">
        <f t="shared" ca="1" si="28"/>
        <v>1.6081000595592698E-2</v>
      </c>
      <c r="O206" s="14">
        <f t="shared" ca="1" si="29"/>
        <v>1.6075052656777888E-2</v>
      </c>
      <c r="P206" s="14">
        <f t="shared" ca="1" si="30"/>
        <v>3.7207480538463882E-4</v>
      </c>
      <c r="Q206" s="14" t="str">
        <f t="shared" ca="1" si="31"/>
        <v/>
      </c>
      <c r="R206">
        <f t="shared" ca="1" si="32"/>
        <v>514.1651597347801</v>
      </c>
      <c r="S206" t="str">
        <f t="shared" si="33"/>
        <v/>
      </c>
      <c r="T206" s="17" t="str">
        <f>IF(S206=1,R206/INDEX($R182:$R$2011,MATCH(1,S182:S205,0),1)-1,"")</f>
        <v/>
      </c>
      <c r="U206" s="16" t="str">
        <f t="shared" si="34"/>
        <v/>
      </c>
      <c r="V206" s="14" t="str">
        <f t="shared" si="35"/>
        <v/>
      </c>
      <c r="W206" s="14" t="str">
        <f t="shared" si="36"/>
        <v/>
      </c>
      <c r="X206">
        <f t="shared" ca="1" si="26"/>
        <v>-1.5059525734857913E-2</v>
      </c>
    </row>
    <row r="207" spans="2:24" x14ac:dyDescent="0.25">
      <c r="B207" s="1">
        <v>40445</v>
      </c>
      <c r="C207" s="13">
        <f>ROW()</f>
        <v>207</v>
      </c>
      <c r="D207">
        <v>0.14000000000000001</v>
      </c>
      <c r="E207">
        <f t="shared" si="27"/>
        <v>0.14000000000000001</v>
      </c>
      <c r="F207">
        <v>107.86</v>
      </c>
      <c r="G207">
        <v>40.61</v>
      </c>
      <c r="H207" s="10">
        <f t="shared" ca="1" si="25"/>
        <v>6.6575465299128043</v>
      </c>
      <c r="I207">
        <v>84.72</v>
      </c>
      <c r="J207">
        <v>281.92</v>
      </c>
      <c r="K207">
        <v>7.3029631804223616</v>
      </c>
      <c r="L207">
        <v>10.951900129394918</v>
      </c>
      <c r="M207">
        <f ca="1">INDIRECT(J$13&amp;ROW())</f>
        <v>281.92</v>
      </c>
      <c r="N207">
        <f t="shared" ca="1" si="28"/>
        <v>3.2825322391559331E-2</v>
      </c>
      <c r="O207" s="14">
        <f t="shared" ca="1" si="29"/>
        <v>3.2819770705856399E-2</v>
      </c>
      <c r="P207" s="14">
        <f t="shared" ca="1" si="30"/>
        <v>1.2984461805188988E-3</v>
      </c>
      <c r="Q207" s="14" t="str">
        <f t="shared" ca="1" si="31"/>
        <v/>
      </c>
      <c r="R207">
        <f t="shared" ca="1" si="32"/>
        <v>531.04279686558186</v>
      </c>
      <c r="S207" t="str">
        <f t="shared" si="33"/>
        <v/>
      </c>
      <c r="T207" s="17" t="str">
        <f>IF(S207=1,R207/INDEX($R183:$R$2011,MATCH(1,S183:S206,0),1)-1,"")</f>
        <v/>
      </c>
      <c r="U207" s="16" t="str">
        <f t="shared" si="34"/>
        <v/>
      </c>
      <c r="V207" s="14" t="str">
        <f t="shared" si="35"/>
        <v/>
      </c>
      <c r="W207" s="14" t="str">
        <f t="shared" si="36"/>
        <v/>
      </c>
      <c r="X207">
        <f t="shared" ca="1" si="26"/>
        <v>-7.1166628613655705E-2</v>
      </c>
    </row>
    <row r="208" spans="2:24" x14ac:dyDescent="0.25">
      <c r="B208" s="1">
        <v>40448</v>
      </c>
      <c r="C208" s="13">
        <f>ROW()</f>
        <v>208</v>
      </c>
      <c r="D208">
        <v>0.13</v>
      </c>
      <c r="E208">
        <f t="shared" si="27"/>
        <v>0.13</v>
      </c>
      <c r="F208">
        <v>107.34</v>
      </c>
      <c r="G208">
        <v>40.450000000000003</v>
      </c>
      <c r="H208" s="10">
        <f t="shared" ca="1" si="25"/>
        <v>6.5398257419605024</v>
      </c>
      <c r="I208">
        <v>84.65</v>
      </c>
      <c r="J208">
        <v>266.08</v>
      </c>
      <c r="K208">
        <v>7.2680083162356883</v>
      </c>
      <c r="L208">
        <v>10.950774101952673</v>
      </c>
      <c r="M208">
        <f ca="1">INDIRECT(J$13&amp;ROW())</f>
        <v>266.08</v>
      </c>
      <c r="N208">
        <f t="shared" ca="1" si="28"/>
        <v>-5.6186152099886644E-2</v>
      </c>
      <c r="O208" s="14">
        <f t="shared" ca="1" si="29"/>
        <v>-5.6191307493063003E-2</v>
      </c>
      <c r="P208" s="14">
        <f t="shared" ca="1" si="30"/>
        <v>2.8065751890419795E-3</v>
      </c>
      <c r="Q208" s="14">
        <f t="shared" ca="1" si="31"/>
        <v>2.8065751890419795E-3</v>
      </c>
      <c r="R208">
        <f t="shared" ca="1" si="32"/>
        <v>501.2055455093431</v>
      </c>
      <c r="S208" t="str">
        <f t="shared" si="33"/>
        <v/>
      </c>
      <c r="T208" s="17" t="str">
        <f>IF(S208=1,R208/INDEX($R184:$R$2011,MATCH(1,S184:S207,0),1)-1,"")</f>
        <v/>
      </c>
      <c r="U208" s="16" t="str">
        <f t="shared" si="34"/>
        <v/>
      </c>
      <c r="V208" s="14" t="str">
        <f t="shared" si="35"/>
        <v/>
      </c>
      <c r="W208" s="14" t="str">
        <f t="shared" si="36"/>
        <v/>
      </c>
      <c r="X208">
        <f t="shared" ca="1" si="26"/>
        <v>-1.7682307952843434E-2</v>
      </c>
    </row>
    <row r="209" spans="2:24" x14ac:dyDescent="0.25">
      <c r="B209" s="1">
        <v>40449</v>
      </c>
      <c r="C209" s="13">
        <f>ROW()</f>
        <v>209</v>
      </c>
      <c r="D209">
        <v>0.15</v>
      </c>
      <c r="E209">
        <f t="shared" si="27"/>
        <v>0.15</v>
      </c>
      <c r="F209">
        <v>107.72</v>
      </c>
      <c r="G209">
        <v>40.74</v>
      </c>
      <c r="H209" s="10">
        <f t="shared" ca="1" si="25"/>
        <v>6.399785076695844</v>
      </c>
      <c r="I209">
        <v>84.28</v>
      </c>
      <c r="J209">
        <v>268</v>
      </c>
      <c r="K209">
        <v>7.2768703294048764</v>
      </c>
      <c r="L209">
        <v>10.965794339696728</v>
      </c>
      <c r="M209">
        <f ca="1">INDIRECT(J$13&amp;ROW())</f>
        <v>268</v>
      </c>
      <c r="N209">
        <f t="shared" ca="1" si="28"/>
        <v>7.2158749248347753E-3</v>
      </c>
      <c r="O209" s="14">
        <f t="shared" ca="1" si="29"/>
        <v>7.2099269860199655E-3</v>
      </c>
      <c r="P209" s="14">
        <f t="shared" ca="1" si="30"/>
        <v>1.0866217338743151E-4</v>
      </c>
      <c r="Q209" s="14" t="str">
        <f t="shared" ca="1" si="31"/>
        <v/>
      </c>
      <c r="R209">
        <f t="shared" ca="1" si="32"/>
        <v>504.8221820373721</v>
      </c>
      <c r="S209" t="str">
        <f t="shared" si="33"/>
        <v/>
      </c>
      <c r="T209" s="17" t="str">
        <f>IF(S209=1,R209/INDEX($R185:$R$2011,MATCH(1,S185:S208,0),1)-1,"")</f>
        <v/>
      </c>
      <c r="U209" s="16" t="str">
        <f t="shared" si="34"/>
        <v/>
      </c>
      <c r="V209" s="14" t="str">
        <f t="shared" si="35"/>
        <v/>
      </c>
      <c r="W209" s="14" t="str">
        <f t="shared" si="36"/>
        <v/>
      </c>
      <c r="X209">
        <f t="shared" ca="1" si="26"/>
        <v>-2.1413516321411544E-2</v>
      </c>
    </row>
    <row r="210" spans="2:24" x14ac:dyDescent="0.25">
      <c r="B210" s="1">
        <v>40450</v>
      </c>
      <c r="C210" s="13">
        <f>ROW()</f>
        <v>210</v>
      </c>
      <c r="D210">
        <v>0.16</v>
      </c>
      <c r="E210">
        <f t="shared" si="27"/>
        <v>0.16</v>
      </c>
      <c r="F210">
        <v>107.53</v>
      </c>
      <c r="G210">
        <v>40.69</v>
      </c>
      <c r="H210" s="10">
        <f t="shared" ca="1" si="25"/>
        <v>6.7789896628012443</v>
      </c>
      <c r="I210">
        <v>85.62</v>
      </c>
      <c r="J210">
        <v>265.60000000000002</v>
      </c>
      <c r="K210">
        <v>7.1626997359656661</v>
      </c>
      <c r="L210">
        <v>10.854921678736899</v>
      </c>
      <c r="M210">
        <f ca="1">INDIRECT(J$13&amp;ROW())</f>
        <v>265.60000000000002</v>
      </c>
      <c r="N210">
        <f t="shared" ca="1" si="28"/>
        <v>-8.9552238805968853E-3</v>
      </c>
      <c r="O210" s="14">
        <f t="shared" ca="1" si="29"/>
        <v>-8.9615680331166514E-3</v>
      </c>
      <c r="P210" s="14">
        <f t="shared" ca="1" si="30"/>
        <v>3.3032377164754681E-5</v>
      </c>
      <c r="Q210" s="14">
        <f t="shared" ca="1" si="31"/>
        <v>3.3032377164754681E-5</v>
      </c>
      <c r="R210">
        <f t="shared" ca="1" si="32"/>
        <v>500.30138637733597</v>
      </c>
      <c r="S210" t="str">
        <f t="shared" si="33"/>
        <v/>
      </c>
      <c r="T210" s="17" t="str">
        <f>IF(S210=1,R210/INDEX($R186:$R$2011,MATCH(1,S186:S209,0),1)-1,"")</f>
        <v/>
      </c>
      <c r="U210" s="16" t="str">
        <f t="shared" si="34"/>
        <v/>
      </c>
      <c r="V210" s="14" t="str">
        <f t="shared" si="35"/>
        <v/>
      </c>
      <c r="W210" s="14" t="str">
        <f t="shared" si="36"/>
        <v/>
      </c>
      <c r="X210">
        <f t="shared" ca="1" si="26"/>
        <v>5.9252706389505833E-2</v>
      </c>
    </row>
    <row r="211" spans="2:24" x14ac:dyDescent="0.25">
      <c r="B211" s="1">
        <v>40451</v>
      </c>
      <c r="C211" s="13">
        <f>ROW()</f>
        <v>211</v>
      </c>
      <c r="D211">
        <v>0.16</v>
      </c>
      <c r="E211">
        <f t="shared" si="27"/>
        <v>0.16</v>
      </c>
      <c r="F211">
        <v>107.21</v>
      </c>
      <c r="G211">
        <v>40.619999999999997</v>
      </c>
      <c r="H211" s="10">
        <f t="shared" ca="1" si="25"/>
        <v>6.7298346980042094</v>
      </c>
      <c r="I211">
        <v>86.68</v>
      </c>
      <c r="J211">
        <v>270.88</v>
      </c>
      <c r="K211">
        <v>6.9805826399677988</v>
      </c>
      <c r="L211">
        <v>10.699181360064777</v>
      </c>
      <c r="M211">
        <f ca="1">INDIRECT(J$13&amp;ROW())</f>
        <v>270.88</v>
      </c>
      <c r="N211">
        <f t="shared" ca="1" si="28"/>
        <v>1.9879518072289049E-2</v>
      </c>
      <c r="O211" s="14">
        <f t="shared" ca="1" si="29"/>
        <v>1.9873173919769282E-2</v>
      </c>
      <c r="P211" s="14">
        <f t="shared" ca="1" si="30"/>
        <v>5.3302628073703304E-4</v>
      </c>
      <c r="Q211" s="14" t="str">
        <f t="shared" ca="1" si="31"/>
        <v/>
      </c>
      <c r="R211">
        <f t="shared" ca="1" si="32"/>
        <v>510.24713682941547</v>
      </c>
      <c r="S211">
        <f t="shared" si="33"/>
        <v>1</v>
      </c>
      <c r="T211" s="17">
        <f ca="1">IF(S211=1,R211/INDEX($R187:$R$2011,MATCH(1,S187:S210,0),1)-1,"")</f>
        <v>-0.23669972948602314</v>
      </c>
      <c r="U211" s="16">
        <f t="shared" ca="1" si="34"/>
        <v>-0.23683296514141294</v>
      </c>
      <c r="V211" s="14">
        <f t="shared" ca="1" si="35"/>
        <v>3.0556433239164422E-2</v>
      </c>
      <c r="W211" s="14">
        <f t="shared" ca="1" si="36"/>
        <v>3.0556433239164422E-2</v>
      </c>
      <c r="X211">
        <f t="shared" ca="1" si="26"/>
        <v>-7.2510753433902043E-3</v>
      </c>
    </row>
    <row r="212" spans="2:24" x14ac:dyDescent="0.25">
      <c r="B212" s="1">
        <v>40452</v>
      </c>
      <c r="C212" s="13">
        <f>ROW()</f>
        <v>212</v>
      </c>
      <c r="D212">
        <v>0.15</v>
      </c>
      <c r="E212">
        <f t="shared" si="27"/>
        <v>0.15</v>
      </c>
      <c r="F212">
        <v>107.66</v>
      </c>
      <c r="G212">
        <v>40.74</v>
      </c>
      <c r="H212" s="10">
        <f t="shared" ca="1" si="25"/>
        <v>6.4083548208630967</v>
      </c>
      <c r="I212">
        <v>85.86</v>
      </c>
      <c r="J212">
        <v>276.64</v>
      </c>
      <c r="K212">
        <v>7.1186371993089184</v>
      </c>
      <c r="L212">
        <v>10.793899936313384</v>
      </c>
      <c r="M212">
        <f ca="1">INDIRECT(J$13&amp;ROW())</f>
        <v>276.64</v>
      </c>
      <c r="N212">
        <f t="shared" ca="1" si="28"/>
        <v>2.1264028352037778E-2</v>
      </c>
      <c r="O212" s="14">
        <f t="shared" ca="1" si="29"/>
        <v>2.1258080413222968E-2</v>
      </c>
      <c r="P212" s="14">
        <f t="shared" ca="1" si="30"/>
        <v>5.9889192163080341E-4</v>
      </c>
      <c r="Q212" s="14" t="str">
        <f t="shared" ca="1" si="31"/>
        <v/>
      </c>
      <c r="R212">
        <f t="shared" ca="1" si="32"/>
        <v>521.09704641350231</v>
      </c>
      <c r="S212" t="str">
        <f t="shared" si="33"/>
        <v/>
      </c>
      <c r="T212" s="17" t="str">
        <f>IF(S212=1,R212/INDEX($R188:$R$2011,MATCH(1,S188:S211,0),1)-1,"")</f>
        <v/>
      </c>
      <c r="U212" s="16" t="str">
        <f t="shared" si="34"/>
        <v/>
      </c>
      <c r="V212" s="14" t="str">
        <f t="shared" si="35"/>
        <v/>
      </c>
      <c r="W212" s="14" t="str">
        <f t="shared" si="36"/>
        <v/>
      </c>
      <c r="X212">
        <f t="shared" ca="1" si="26"/>
        <v>-4.7769357133905635E-2</v>
      </c>
    </row>
    <row r="213" spans="2:24" x14ac:dyDescent="0.25">
      <c r="B213" s="1">
        <v>40455</v>
      </c>
      <c r="C213" s="13">
        <f>ROW()</f>
        <v>213</v>
      </c>
      <c r="D213">
        <v>0.14000000000000001</v>
      </c>
      <c r="E213">
        <f t="shared" si="27"/>
        <v>0.14000000000000001</v>
      </c>
      <c r="F213">
        <v>106.86</v>
      </c>
      <c r="G213">
        <v>40.409999999999997</v>
      </c>
      <c r="H213" s="10">
        <f t="shared" ca="1" si="25"/>
        <v>5.9768659418413961</v>
      </c>
      <c r="I213">
        <v>86.8</v>
      </c>
      <c r="J213">
        <v>272.64</v>
      </c>
      <c r="K213">
        <v>7.0171440295342595</v>
      </c>
      <c r="L213">
        <v>10.699166611421811</v>
      </c>
      <c r="M213">
        <f ca="1">INDIRECT(J$13&amp;ROW())</f>
        <v>272.64</v>
      </c>
      <c r="N213">
        <f t="shared" ca="1" si="28"/>
        <v>-1.4459224985540753E-2</v>
      </c>
      <c r="O213" s="14">
        <f t="shared" ca="1" si="29"/>
        <v>-1.4464776671243684E-2</v>
      </c>
      <c r="P213" s="14">
        <f t="shared" ca="1" si="30"/>
        <v>1.2657574529230218E-4</v>
      </c>
      <c r="Q213" s="14">
        <f t="shared" ca="1" si="31"/>
        <v>1.2657574529230218E-4</v>
      </c>
      <c r="R213">
        <f t="shared" ca="1" si="32"/>
        <v>513.56238698010873</v>
      </c>
      <c r="S213" t="str">
        <f t="shared" si="33"/>
        <v/>
      </c>
      <c r="T213" s="17" t="str">
        <f>IF(S213=1,R213/INDEX($R189:$R$2011,MATCH(1,S189:S212,0),1)-1,"")</f>
        <v/>
      </c>
      <c r="U213" s="16" t="str">
        <f t="shared" si="34"/>
        <v/>
      </c>
      <c r="V213" s="14" t="str">
        <f t="shared" si="35"/>
        <v/>
      </c>
      <c r="W213" s="14" t="str">
        <f t="shared" si="36"/>
        <v/>
      </c>
      <c r="X213">
        <f t="shared" ca="1" si="26"/>
        <v>-6.7332239097769891E-2</v>
      </c>
    </row>
    <row r="214" spans="2:24" x14ac:dyDescent="0.25">
      <c r="B214" s="1">
        <v>40456</v>
      </c>
      <c r="C214" s="13">
        <f>ROW()</f>
        <v>214</v>
      </c>
      <c r="D214">
        <v>0.12</v>
      </c>
      <c r="E214">
        <f t="shared" si="27"/>
        <v>0.12</v>
      </c>
      <c r="F214">
        <v>109.01</v>
      </c>
      <c r="G214">
        <v>41.28</v>
      </c>
      <c r="H214" s="10">
        <f t="shared" ca="1" si="25"/>
        <v>6.0787105601367504</v>
      </c>
      <c r="I214">
        <v>84.93</v>
      </c>
      <c r="J214">
        <v>277.92</v>
      </c>
      <c r="K214">
        <v>7.3566226924555052</v>
      </c>
      <c r="L214">
        <v>10.918108238670362</v>
      </c>
      <c r="M214">
        <f ca="1">INDIRECT(J$13&amp;ROW())</f>
        <v>277.92</v>
      </c>
      <c r="N214">
        <f t="shared" ca="1" si="28"/>
        <v>1.9366197183098732E-2</v>
      </c>
      <c r="O214" s="14">
        <f t="shared" ca="1" si="29"/>
        <v>1.9361438121871632E-2</v>
      </c>
      <c r="P214" s="14">
        <f t="shared" ca="1" si="30"/>
        <v>5.0965889511000214E-4</v>
      </c>
      <c r="Q214" s="14" t="str">
        <f t="shared" ca="1" si="31"/>
        <v/>
      </c>
      <c r="R214">
        <f t="shared" ca="1" si="32"/>
        <v>523.50813743218839</v>
      </c>
      <c r="S214" t="str">
        <f t="shared" si="33"/>
        <v/>
      </c>
      <c r="T214" s="17" t="str">
        <f>IF(S214=1,R214/INDEX($R190:$R$2011,MATCH(1,S190:S213,0),1)-1,"")</f>
        <v/>
      </c>
      <c r="U214" s="16" t="str">
        <f t="shared" si="34"/>
        <v/>
      </c>
      <c r="V214" s="14" t="str">
        <f t="shared" si="35"/>
        <v/>
      </c>
      <c r="W214" s="14" t="str">
        <f t="shared" si="36"/>
        <v/>
      </c>
      <c r="X214">
        <f t="shared" ca="1" si="26"/>
        <v>1.7039803014885269E-2</v>
      </c>
    </row>
    <row r="215" spans="2:24" x14ac:dyDescent="0.25">
      <c r="B215" s="1">
        <v>40457</v>
      </c>
      <c r="C215" s="13">
        <f>ROW()</f>
        <v>215</v>
      </c>
      <c r="D215">
        <v>0.12</v>
      </c>
      <c r="E215">
        <f t="shared" si="27"/>
        <v>0.12</v>
      </c>
      <c r="F215">
        <v>109</v>
      </c>
      <c r="G215">
        <v>41.13</v>
      </c>
      <c r="H215" s="10">
        <f t="shared" ca="1" si="25"/>
        <v>6.2601607715533003</v>
      </c>
      <c r="I215">
        <v>85.08</v>
      </c>
      <c r="J215">
        <v>263.04000000000002</v>
      </c>
      <c r="K215">
        <v>7.4448889832205047</v>
      </c>
      <c r="L215">
        <v>10.907207565579135</v>
      </c>
      <c r="M215">
        <f ca="1">INDIRECT(J$13&amp;ROW())</f>
        <v>263.04000000000002</v>
      </c>
      <c r="N215">
        <f t="shared" ca="1" si="28"/>
        <v>-5.3540587219343627E-2</v>
      </c>
      <c r="O215" s="14">
        <f t="shared" ca="1" si="29"/>
        <v>-5.3545346280570727E-2</v>
      </c>
      <c r="P215" s="14">
        <f t="shared" ca="1" si="30"/>
        <v>2.5332254931605411E-3</v>
      </c>
      <c r="Q215" s="14">
        <f t="shared" ca="1" si="31"/>
        <v>2.5332254931605411E-3</v>
      </c>
      <c r="R215">
        <f t="shared" ca="1" si="32"/>
        <v>495.47920433996416</v>
      </c>
      <c r="S215" t="str">
        <f t="shared" si="33"/>
        <v/>
      </c>
      <c r="T215" s="17" t="str">
        <f>IF(S215=1,R215/INDEX($R191:$R$2011,MATCH(1,S191:S214,0),1)-1,"")</f>
        <v/>
      </c>
      <c r="U215" s="16" t="str">
        <f t="shared" si="34"/>
        <v/>
      </c>
      <c r="V215" s="14" t="str">
        <f t="shared" si="35"/>
        <v/>
      </c>
      <c r="W215" s="14" t="str">
        <f t="shared" si="36"/>
        <v/>
      </c>
      <c r="X215">
        <f t="shared" ca="1" si="26"/>
        <v>2.9850115352830411E-2</v>
      </c>
    </row>
    <row r="216" spans="2:24" x14ac:dyDescent="0.25">
      <c r="B216" s="1">
        <v>40458</v>
      </c>
      <c r="C216" s="13">
        <f>ROW()</f>
        <v>216</v>
      </c>
      <c r="D216">
        <v>0.12</v>
      </c>
      <c r="E216">
        <f t="shared" si="27"/>
        <v>0.12</v>
      </c>
      <c r="F216">
        <v>108.87</v>
      </c>
      <c r="G216">
        <v>41.11</v>
      </c>
      <c r="H216" s="10">
        <f t="shared" ref="H216:H279" ca="1" si="37">H215*(1+X216)</f>
        <v>5.7394923526866579</v>
      </c>
      <c r="I216">
        <v>84.95</v>
      </c>
      <c r="J216">
        <v>259.83999999999997</v>
      </c>
      <c r="K216">
        <v>7.494657346858248</v>
      </c>
      <c r="L216">
        <v>10.918353903871333</v>
      </c>
      <c r="M216">
        <f ca="1">INDIRECT(J$13&amp;ROW())</f>
        <v>259.83999999999997</v>
      </c>
      <c r="N216">
        <f t="shared" ca="1" si="28"/>
        <v>-1.2165450121654708E-2</v>
      </c>
      <c r="O216" s="14">
        <f t="shared" ca="1" si="29"/>
        <v>-1.2170209182881808E-2</v>
      </c>
      <c r="P216" s="14">
        <f t="shared" ca="1" si="30"/>
        <v>8.0210315303077165E-5</v>
      </c>
      <c r="Q216" s="14">
        <f t="shared" ca="1" si="31"/>
        <v>8.0210315303077165E-5</v>
      </c>
      <c r="R216">
        <f t="shared" ca="1" si="32"/>
        <v>489.45147679324918</v>
      </c>
      <c r="S216" t="str">
        <f t="shared" si="33"/>
        <v/>
      </c>
      <c r="T216" s="17" t="str">
        <f>IF(S216=1,R216/INDEX($R192:$R$2011,MATCH(1,S192:S215,0),1)-1,"")</f>
        <v/>
      </c>
      <c r="U216" s="16" t="str">
        <f t="shared" si="34"/>
        <v/>
      </c>
      <c r="V216" s="14" t="str">
        <f t="shared" si="35"/>
        <v/>
      </c>
      <c r="W216" s="14" t="str">
        <f t="shared" si="36"/>
        <v/>
      </c>
      <c r="X216">
        <f t="shared" ref="X216:X279" ca="1" si="38">NORMINV(RAND(), 0, 0.04)</f>
        <v>-8.3171732782423582E-2</v>
      </c>
    </row>
    <row r="217" spans="2:24" x14ac:dyDescent="0.25">
      <c r="B217" s="1">
        <v>40459</v>
      </c>
      <c r="C217" s="13">
        <f>ROW()</f>
        <v>217</v>
      </c>
      <c r="D217">
        <v>0.12</v>
      </c>
      <c r="E217">
        <f t="shared" ref="E217:E280" si="39">IF(E$19="",D217,E$19)</f>
        <v>0.12</v>
      </c>
      <c r="F217">
        <v>109.48</v>
      </c>
      <c r="G217">
        <v>41.43</v>
      </c>
      <c r="H217" s="10">
        <f t="shared" ca="1" si="37"/>
        <v>5.7605837781112896</v>
      </c>
      <c r="I217">
        <v>84.25</v>
      </c>
      <c r="J217">
        <v>258.24</v>
      </c>
      <c r="K217">
        <v>7.7875489551315775</v>
      </c>
      <c r="L217">
        <v>11.014237175306707</v>
      </c>
      <c r="M217">
        <f ca="1">INDIRECT(J$13&amp;ROW())</f>
        <v>258.24</v>
      </c>
      <c r="N217">
        <f t="shared" ca="1" si="28"/>
        <v>-6.1576354679802048E-3</v>
      </c>
      <c r="O217" s="14">
        <f t="shared" ca="1" si="29"/>
        <v>-6.1623945292073046E-3</v>
      </c>
      <c r="P217" s="14">
        <f t="shared" ca="1" si="30"/>
        <v>8.6919216976626542E-6</v>
      </c>
      <c r="Q217" s="14">
        <f t="shared" ca="1" si="31"/>
        <v>8.6919216976626542E-6</v>
      </c>
      <c r="R217">
        <f t="shared" ca="1" si="32"/>
        <v>486.43761301989178</v>
      </c>
      <c r="S217" t="str">
        <f t="shared" si="33"/>
        <v/>
      </c>
      <c r="T217" s="17" t="str">
        <f>IF(S217=1,R217/INDEX($R193:$R$2011,MATCH(1,S193:S216,0),1)-1,"")</f>
        <v/>
      </c>
      <c r="U217" s="16" t="str">
        <f t="shared" si="34"/>
        <v/>
      </c>
      <c r="V217" s="14" t="str">
        <f t="shared" si="35"/>
        <v/>
      </c>
      <c r="W217" s="14" t="str">
        <f t="shared" si="36"/>
        <v/>
      </c>
      <c r="X217">
        <f t="shared" ca="1" si="38"/>
        <v>3.6747893591597782E-3</v>
      </c>
    </row>
    <row r="218" spans="2:24" x14ac:dyDescent="0.25">
      <c r="B218" s="1">
        <v>40462</v>
      </c>
      <c r="C218" s="13">
        <f>ROW()</f>
        <v>218</v>
      </c>
      <c r="D218">
        <v>0.12</v>
      </c>
      <c r="E218">
        <f t="shared" si="39"/>
        <v>0.12</v>
      </c>
      <c r="F218">
        <v>109.58</v>
      </c>
      <c r="G218">
        <v>41.54</v>
      </c>
      <c r="H218" s="10">
        <f t="shared" ca="1" si="37"/>
        <v>5.3554269254500806</v>
      </c>
      <c r="I218">
        <v>82.71</v>
      </c>
      <c r="J218">
        <v>246.4</v>
      </c>
      <c r="K218">
        <v>7.9802000560354838</v>
      </c>
      <c r="L218">
        <v>11.204350142656301</v>
      </c>
      <c r="M218">
        <f ca="1">INDIRECT(J$13&amp;ROW())</f>
        <v>246.4</v>
      </c>
      <c r="N218">
        <f t="shared" ref="N218:N281" ca="1" si="40">M218/M217-1</f>
        <v>-4.5848822800495626E-2</v>
      </c>
      <c r="O218" s="14">
        <f t="shared" ref="O218:O281" ca="1" si="41">N218-((1+E218/100)^(1/252)-1)</f>
        <v>-4.5853581861722725E-2</v>
      </c>
      <c r="P218" s="14">
        <f t="shared" ref="P218:P281" ca="1" si="42">(O218-O$7)^2</f>
        <v>1.8181179082992793E-3</v>
      </c>
      <c r="Q218" s="14">
        <f t="shared" ref="Q218:Q281" ca="1" si="43">IF(O218&lt;0,(O218-O$7)^2,"")</f>
        <v>1.8181179082992793E-3</v>
      </c>
      <c r="R218">
        <f t="shared" ref="R218:R281" ca="1" si="44">(N218+1)*R217</f>
        <v>464.13502109704672</v>
      </c>
      <c r="S218" t="str">
        <f t="shared" si="33"/>
        <v/>
      </c>
      <c r="T218" s="17" t="str">
        <f>IF(S218=1,R218/INDEX($R194:$R$2011,MATCH(1,S194:S217,0),1)-1,"")</f>
        <v/>
      </c>
      <c r="U218" s="16" t="str">
        <f t="shared" si="34"/>
        <v/>
      </c>
      <c r="V218" s="14" t="str">
        <f t="shared" si="35"/>
        <v/>
      </c>
      <c r="W218" s="14" t="str">
        <f t="shared" si="36"/>
        <v/>
      </c>
      <c r="X218">
        <f t="shared" ca="1" si="38"/>
        <v>-7.033260312968613E-2</v>
      </c>
    </row>
    <row r="219" spans="2:24" x14ac:dyDescent="0.25">
      <c r="B219" s="1">
        <v>40463</v>
      </c>
      <c r="C219" s="13">
        <f>ROW()</f>
        <v>219</v>
      </c>
      <c r="D219">
        <v>0.13</v>
      </c>
      <c r="E219">
        <f t="shared" si="39"/>
        <v>0.13</v>
      </c>
      <c r="F219">
        <v>109.92</v>
      </c>
      <c r="G219">
        <v>41.69</v>
      </c>
      <c r="H219" s="10">
        <f t="shared" ca="1" si="37"/>
        <v>5.3809482058550406</v>
      </c>
      <c r="I219">
        <v>80.599999999999994</v>
      </c>
      <c r="J219">
        <v>241.76</v>
      </c>
      <c r="K219">
        <v>8.2439151019649426</v>
      </c>
      <c r="L219">
        <v>11.368780243391248</v>
      </c>
      <c r="M219">
        <f ca="1">INDIRECT(J$13&amp;ROW())</f>
        <v>241.76</v>
      </c>
      <c r="N219">
        <f t="shared" ca="1" si="40"/>
        <v>-1.8831168831168865E-2</v>
      </c>
      <c r="O219" s="14">
        <f t="shared" ca="1" si="41"/>
        <v>-1.8836324224345224E-2</v>
      </c>
      <c r="P219" s="14">
        <f t="shared" ca="1" si="42"/>
        <v>2.4405113999369717E-4</v>
      </c>
      <c r="Q219" s="14">
        <f t="shared" ca="1" si="43"/>
        <v>2.4405113999369717E-4</v>
      </c>
      <c r="R219">
        <f t="shared" ca="1" si="44"/>
        <v>455.39481615431009</v>
      </c>
      <c r="S219" t="str">
        <f t="shared" si="33"/>
        <v/>
      </c>
      <c r="T219" s="17" t="str">
        <f>IF(S219=1,R219/INDEX($R195:$R$2011,MATCH(1,S195:S218,0),1)-1,"")</f>
        <v/>
      </c>
      <c r="U219" s="16" t="str">
        <f t="shared" si="34"/>
        <v/>
      </c>
      <c r="V219" s="14" t="str">
        <f t="shared" si="35"/>
        <v/>
      </c>
      <c r="W219" s="14" t="str">
        <f t="shared" si="36"/>
        <v/>
      </c>
      <c r="X219">
        <f t="shared" ca="1" si="38"/>
        <v>4.7654987660605951E-3</v>
      </c>
    </row>
    <row r="220" spans="2:24" x14ac:dyDescent="0.25">
      <c r="B220" s="1">
        <v>40464</v>
      </c>
      <c r="C220" s="13">
        <f>ROW()</f>
        <v>220</v>
      </c>
      <c r="D220">
        <v>0.14000000000000001</v>
      </c>
      <c r="E220">
        <f t="shared" si="39"/>
        <v>0.14000000000000001</v>
      </c>
      <c r="F220">
        <v>110.77</v>
      </c>
      <c r="G220">
        <v>42.02</v>
      </c>
      <c r="H220" s="10">
        <f t="shared" ca="1" si="37"/>
        <v>5.3269383406419744</v>
      </c>
      <c r="I220">
        <v>79.34</v>
      </c>
      <c r="J220">
        <v>232</v>
      </c>
      <c r="K220">
        <v>8.4393940695119607</v>
      </c>
      <c r="L220">
        <v>11.649895506936055</v>
      </c>
      <c r="M220">
        <f ca="1">INDIRECT(J$13&amp;ROW())</f>
        <v>232</v>
      </c>
      <c r="N220">
        <f t="shared" ca="1" si="40"/>
        <v>-4.0370615486432837E-2</v>
      </c>
      <c r="O220" s="14">
        <f t="shared" ca="1" si="41"/>
        <v>-4.0376167172135768E-2</v>
      </c>
      <c r="P220" s="14">
        <f t="shared" ca="1" si="42"/>
        <v>1.3810126954709552E-3</v>
      </c>
      <c r="Q220" s="14">
        <f t="shared" ca="1" si="43"/>
        <v>1.3810126954709552E-3</v>
      </c>
      <c r="R220">
        <f t="shared" ca="1" si="44"/>
        <v>437.01024713682966</v>
      </c>
      <c r="S220" t="str">
        <f t="shared" si="33"/>
        <v/>
      </c>
      <c r="T220" s="17" t="str">
        <f>IF(S220=1,R220/INDEX($R196:$R$2011,MATCH(1,S196:S219,0),1)-1,"")</f>
        <v/>
      </c>
      <c r="U220" s="16" t="str">
        <f t="shared" si="34"/>
        <v/>
      </c>
      <c r="V220" s="14" t="str">
        <f t="shared" si="35"/>
        <v/>
      </c>
      <c r="W220" s="14" t="str">
        <f t="shared" si="36"/>
        <v/>
      </c>
      <c r="X220">
        <f t="shared" ca="1" si="38"/>
        <v>-1.0037239376193517E-2</v>
      </c>
    </row>
    <row r="221" spans="2:24" x14ac:dyDescent="0.25">
      <c r="B221" s="1">
        <v>40465</v>
      </c>
      <c r="C221" s="13">
        <f>ROW()</f>
        <v>221</v>
      </c>
      <c r="D221">
        <v>0.14000000000000001</v>
      </c>
      <c r="E221">
        <f t="shared" si="39"/>
        <v>0.14000000000000001</v>
      </c>
      <c r="F221">
        <v>110.34</v>
      </c>
      <c r="G221">
        <v>41.81</v>
      </c>
      <c r="H221" s="10">
        <f t="shared" ca="1" si="37"/>
        <v>5.4258605756327842</v>
      </c>
      <c r="I221">
        <v>80.56</v>
      </c>
      <c r="J221">
        <v>227.2</v>
      </c>
      <c r="K221">
        <v>8.1873544237864682</v>
      </c>
      <c r="L221">
        <v>11.473316509631456</v>
      </c>
      <c r="M221">
        <f ca="1">INDIRECT(J$13&amp;ROW())</f>
        <v>227.2</v>
      </c>
      <c r="N221">
        <f t="shared" ca="1" si="40"/>
        <v>-2.0689655172413834E-2</v>
      </c>
      <c r="O221" s="14">
        <f t="shared" ca="1" si="41"/>
        <v>-2.0695206858116766E-2</v>
      </c>
      <c r="P221" s="14">
        <f t="shared" ca="1" si="42"/>
        <v>3.0558602007355615E-4</v>
      </c>
      <c r="Q221" s="14">
        <f t="shared" ca="1" si="43"/>
        <v>3.0558602007355615E-4</v>
      </c>
      <c r="R221">
        <f t="shared" ca="1" si="44"/>
        <v>427.96865581675729</v>
      </c>
      <c r="S221" t="str">
        <f t="shared" si="33"/>
        <v/>
      </c>
      <c r="T221" s="17" t="str">
        <f>IF(S221=1,R221/INDEX($R197:$R$2011,MATCH(1,S197:S220,0),1)-1,"")</f>
        <v/>
      </c>
      <c r="U221" s="16" t="str">
        <f t="shared" si="34"/>
        <v/>
      </c>
      <c r="V221" s="14" t="str">
        <f t="shared" si="35"/>
        <v/>
      </c>
      <c r="W221" s="14" t="str">
        <f t="shared" si="36"/>
        <v/>
      </c>
      <c r="X221">
        <f t="shared" ca="1" si="38"/>
        <v>1.857018584879817E-2</v>
      </c>
    </row>
    <row r="222" spans="2:24" x14ac:dyDescent="0.25">
      <c r="B222" s="1">
        <v>40466</v>
      </c>
      <c r="C222" s="13">
        <f>ROW()</f>
        <v>222</v>
      </c>
      <c r="D222">
        <v>0.14000000000000001</v>
      </c>
      <c r="E222">
        <f t="shared" si="39"/>
        <v>0.14000000000000001</v>
      </c>
      <c r="F222">
        <v>110.57</v>
      </c>
      <c r="G222">
        <v>41.85</v>
      </c>
      <c r="H222" s="10">
        <f t="shared" ca="1" si="37"/>
        <v>5.4189586549374429</v>
      </c>
      <c r="I222">
        <v>79.75</v>
      </c>
      <c r="J222">
        <v>235.2</v>
      </c>
      <c r="K222">
        <v>8.256843208212441</v>
      </c>
      <c r="L222">
        <v>11.573683134767377</v>
      </c>
      <c r="M222">
        <f ca="1">INDIRECT(J$13&amp;ROW())</f>
        <v>235.2</v>
      </c>
      <c r="N222">
        <f t="shared" ca="1" si="40"/>
        <v>3.5211267605633756E-2</v>
      </c>
      <c r="O222" s="14">
        <f t="shared" ca="1" si="41"/>
        <v>3.5205715919930824E-2</v>
      </c>
      <c r="P222" s="14">
        <f t="shared" ca="1" si="42"/>
        <v>1.4760890177535914E-3</v>
      </c>
      <c r="Q222" s="14" t="str">
        <f t="shared" ca="1" si="43"/>
        <v/>
      </c>
      <c r="R222">
        <f t="shared" ca="1" si="44"/>
        <v>443.03797468354452</v>
      </c>
      <c r="S222" t="str">
        <f t="shared" si="33"/>
        <v/>
      </c>
      <c r="T222" s="17" t="str">
        <f>IF(S222=1,R222/INDEX($R198:$R$2011,MATCH(1,S198:S221,0),1)-1,"")</f>
        <v/>
      </c>
      <c r="U222" s="16" t="str">
        <f t="shared" si="34"/>
        <v/>
      </c>
      <c r="V222" s="14" t="str">
        <f t="shared" si="35"/>
        <v/>
      </c>
      <c r="W222" s="14" t="str">
        <f t="shared" si="36"/>
        <v/>
      </c>
      <c r="X222">
        <f t="shared" ca="1" si="38"/>
        <v>-1.2720416603288992E-3</v>
      </c>
    </row>
    <row r="223" spans="2:24" x14ac:dyDescent="0.25">
      <c r="B223" s="1">
        <v>40469</v>
      </c>
      <c r="C223" s="13">
        <f>ROW()</f>
        <v>223</v>
      </c>
      <c r="D223">
        <v>0.14000000000000001</v>
      </c>
      <c r="E223">
        <f t="shared" si="39"/>
        <v>0.14000000000000001</v>
      </c>
      <c r="F223">
        <v>111.11</v>
      </c>
      <c r="G223">
        <v>42</v>
      </c>
      <c r="H223" s="10">
        <f t="shared" ca="1" si="37"/>
        <v>5.3650970340742905</v>
      </c>
      <c r="I223">
        <v>79.86</v>
      </c>
      <c r="J223">
        <v>230.72</v>
      </c>
      <c r="K223">
        <v>8.525271196594149</v>
      </c>
      <c r="L223">
        <v>11.665455033184637</v>
      </c>
      <c r="M223">
        <f ca="1">INDIRECT(J$13&amp;ROW())</f>
        <v>230.72</v>
      </c>
      <c r="N223">
        <f t="shared" ca="1" si="40"/>
        <v>-1.904761904761898E-2</v>
      </c>
      <c r="O223" s="14">
        <f t="shared" ca="1" si="41"/>
        <v>-1.9053170733321911E-2</v>
      </c>
      <c r="P223" s="14">
        <f t="shared" ca="1" si="42"/>
        <v>2.5087337380513743E-4</v>
      </c>
      <c r="Q223" s="14">
        <f t="shared" ca="1" si="43"/>
        <v>2.5087337380513743E-4</v>
      </c>
      <c r="R223">
        <f t="shared" ca="1" si="44"/>
        <v>434.5991561181437</v>
      </c>
      <c r="S223" t="str">
        <f t="shared" si="33"/>
        <v/>
      </c>
      <c r="T223" s="17" t="str">
        <f>IF(S223=1,R223/INDEX($R199:$R$2011,MATCH(1,S199:S222,0),1)-1,"")</f>
        <v/>
      </c>
      <c r="U223" s="16" t="str">
        <f t="shared" si="34"/>
        <v/>
      </c>
      <c r="V223" s="14" t="str">
        <f t="shared" si="35"/>
        <v/>
      </c>
      <c r="W223" s="14" t="str">
        <f t="shared" si="36"/>
        <v/>
      </c>
      <c r="X223">
        <f t="shared" ca="1" si="38"/>
        <v>-9.9394780977110127E-3</v>
      </c>
    </row>
    <row r="224" spans="2:24" x14ac:dyDescent="0.25">
      <c r="B224" s="1">
        <v>40470</v>
      </c>
      <c r="C224" s="13">
        <f>ROW()</f>
        <v>224</v>
      </c>
      <c r="D224">
        <v>0.14000000000000001</v>
      </c>
      <c r="E224">
        <f t="shared" si="39"/>
        <v>0.14000000000000001</v>
      </c>
      <c r="F224">
        <v>109.66</v>
      </c>
      <c r="G224">
        <v>41.38</v>
      </c>
      <c r="H224" s="10">
        <f t="shared" ca="1" si="37"/>
        <v>5.4389953523659695</v>
      </c>
      <c r="I224">
        <v>80.19</v>
      </c>
      <c r="J224">
        <v>224.48</v>
      </c>
      <c r="K224">
        <v>8.3148059465249293</v>
      </c>
      <c r="L224">
        <v>11.512492595228037</v>
      </c>
      <c r="M224">
        <f ca="1">INDIRECT(J$13&amp;ROW())</f>
        <v>224.48</v>
      </c>
      <c r="N224">
        <f t="shared" ca="1" si="40"/>
        <v>-2.7045769764216354E-2</v>
      </c>
      <c r="O224" s="14">
        <f t="shared" ca="1" si="41"/>
        <v>-2.7051321449919286E-2</v>
      </c>
      <c r="P224" s="14">
        <f t="shared" ca="1" si="42"/>
        <v>5.6820893077616334E-4</v>
      </c>
      <c r="Q224" s="14">
        <f t="shared" ca="1" si="43"/>
        <v>5.6820893077616334E-4</v>
      </c>
      <c r="R224">
        <f t="shared" ca="1" si="44"/>
        <v>422.84508740204967</v>
      </c>
      <c r="S224" t="str">
        <f t="shared" si="33"/>
        <v/>
      </c>
      <c r="T224" s="17" t="str">
        <f>IF(S224=1,R224/INDEX($R200:$R$2011,MATCH(1,S200:S223,0),1)-1,"")</f>
        <v/>
      </c>
      <c r="U224" s="16" t="str">
        <f t="shared" si="34"/>
        <v/>
      </c>
      <c r="V224" s="14" t="str">
        <f t="shared" si="35"/>
        <v/>
      </c>
      <c r="W224" s="14" t="str">
        <f t="shared" si="36"/>
        <v/>
      </c>
      <c r="X224">
        <f t="shared" ca="1" si="38"/>
        <v>1.3773901538470393E-2</v>
      </c>
    </row>
    <row r="225" spans="2:24" x14ac:dyDescent="0.25">
      <c r="B225" s="1">
        <v>40471</v>
      </c>
      <c r="C225" s="13">
        <f>ROW()</f>
        <v>225</v>
      </c>
      <c r="D225">
        <v>0.12</v>
      </c>
      <c r="E225">
        <f t="shared" si="39"/>
        <v>0.12</v>
      </c>
      <c r="F225">
        <v>110.73</v>
      </c>
      <c r="G225">
        <v>41.79</v>
      </c>
      <c r="H225" s="10">
        <f t="shared" ca="1" si="37"/>
        <v>5.4570337808039442</v>
      </c>
      <c r="I225">
        <v>78.66</v>
      </c>
      <c r="J225">
        <v>231.68</v>
      </c>
      <c r="K225">
        <v>8.7494833287151081</v>
      </c>
      <c r="L225">
        <v>11.749943541369161</v>
      </c>
      <c r="M225">
        <f ca="1">INDIRECT(J$13&amp;ROW())</f>
        <v>231.68</v>
      </c>
      <c r="N225">
        <f t="shared" ca="1" si="40"/>
        <v>3.207412687099076E-2</v>
      </c>
      <c r="O225" s="14">
        <f t="shared" ca="1" si="41"/>
        <v>3.206936780976366E-2</v>
      </c>
      <c r="P225" s="14">
        <f t="shared" ca="1" si="42"/>
        <v>1.2449293110737556E-3</v>
      </c>
      <c r="Q225" s="14" t="str">
        <f t="shared" ca="1" si="43"/>
        <v/>
      </c>
      <c r="R225">
        <f t="shared" ca="1" si="44"/>
        <v>436.40747438215817</v>
      </c>
      <c r="S225" t="str">
        <f t="shared" si="33"/>
        <v/>
      </c>
      <c r="T225" s="17" t="str">
        <f>IF(S225=1,R225/INDEX($R201:$R$2011,MATCH(1,S201:S224,0),1)-1,"")</f>
        <v/>
      </c>
      <c r="U225" s="16" t="str">
        <f t="shared" si="34"/>
        <v/>
      </c>
      <c r="V225" s="14" t="str">
        <f t="shared" si="35"/>
        <v/>
      </c>
      <c r="W225" s="14" t="str">
        <f t="shared" si="36"/>
        <v/>
      </c>
      <c r="X225">
        <f t="shared" ca="1" si="38"/>
        <v>3.3165000646908516E-3</v>
      </c>
    </row>
    <row r="226" spans="2:24" x14ac:dyDescent="0.25">
      <c r="B226" s="1">
        <v>40472</v>
      </c>
      <c r="C226" s="13">
        <f>ROW()</f>
        <v>226</v>
      </c>
      <c r="D226">
        <v>0.12</v>
      </c>
      <c r="E226">
        <f t="shared" si="39"/>
        <v>0.12</v>
      </c>
      <c r="F226">
        <v>110.97</v>
      </c>
      <c r="G226">
        <v>41.82</v>
      </c>
      <c r="H226" s="10">
        <f t="shared" ca="1" si="37"/>
        <v>5.6936463171796259</v>
      </c>
      <c r="I226">
        <v>77.28</v>
      </c>
      <c r="J226">
        <v>220</v>
      </c>
      <c r="K226">
        <v>8.9759538582519145</v>
      </c>
      <c r="L226">
        <v>11.9236111692728</v>
      </c>
      <c r="M226">
        <f ca="1">INDIRECT(J$13&amp;ROW())</f>
        <v>220</v>
      </c>
      <c r="N226">
        <f t="shared" ca="1" si="40"/>
        <v>-5.0414364640884002E-2</v>
      </c>
      <c r="O226" s="14">
        <f t="shared" ca="1" si="41"/>
        <v>-5.0419123702111102E-2</v>
      </c>
      <c r="P226" s="14">
        <f t="shared" ca="1" si="42"/>
        <v>2.2283059539808065E-3</v>
      </c>
      <c r="Q226" s="14">
        <f t="shared" ca="1" si="43"/>
        <v>2.2283059539808065E-3</v>
      </c>
      <c r="R226">
        <f t="shared" ca="1" si="44"/>
        <v>414.40626883664879</v>
      </c>
      <c r="S226" t="str">
        <f t="shared" si="33"/>
        <v/>
      </c>
      <c r="T226" s="17" t="str">
        <f>IF(S226=1,R226/INDEX($R202:$R$2011,MATCH(1,S202:S225,0),1)-1,"")</f>
        <v/>
      </c>
      <c r="U226" s="16" t="str">
        <f t="shared" si="34"/>
        <v/>
      </c>
      <c r="V226" s="14" t="str">
        <f t="shared" si="35"/>
        <v/>
      </c>
      <c r="W226" s="14" t="str">
        <f t="shared" si="36"/>
        <v/>
      </c>
      <c r="X226">
        <f t="shared" ca="1" si="38"/>
        <v>4.3359184839208392E-2</v>
      </c>
    </row>
    <row r="227" spans="2:24" x14ac:dyDescent="0.25">
      <c r="B227" s="1">
        <v>40473</v>
      </c>
      <c r="C227" s="13">
        <f>ROW()</f>
        <v>227</v>
      </c>
      <c r="D227">
        <v>0.12</v>
      </c>
      <c r="E227">
        <f t="shared" si="39"/>
        <v>0.12</v>
      </c>
      <c r="F227">
        <v>111.18</v>
      </c>
      <c r="G227">
        <v>41.98</v>
      </c>
      <c r="H227" s="10">
        <f t="shared" ca="1" si="37"/>
        <v>5.9273532603437076</v>
      </c>
      <c r="I227">
        <v>75.84</v>
      </c>
      <c r="J227">
        <v>214.88</v>
      </c>
      <c r="K227">
        <v>9.32980903467082</v>
      </c>
      <c r="L227">
        <v>12.156181786467204</v>
      </c>
      <c r="M227">
        <f ca="1">INDIRECT(J$13&amp;ROW())</f>
        <v>214.88</v>
      </c>
      <c r="N227">
        <f t="shared" ca="1" si="40"/>
        <v>-2.3272727272727334E-2</v>
      </c>
      <c r="O227" s="14">
        <f t="shared" ca="1" si="41"/>
        <v>-2.3277486333954434E-2</v>
      </c>
      <c r="P227" s="14">
        <f t="shared" ca="1" si="42"/>
        <v>4.0253593975689641E-4</v>
      </c>
      <c r="Q227" s="14">
        <f t="shared" ca="1" si="43"/>
        <v>4.0253593975689641E-4</v>
      </c>
      <c r="R227">
        <f t="shared" ca="1" si="44"/>
        <v>404.76190476190493</v>
      </c>
      <c r="S227" t="str">
        <f t="shared" si="33"/>
        <v/>
      </c>
      <c r="T227" s="17" t="str">
        <f>IF(S227=1,R227/INDEX($R203:$R$2011,MATCH(1,S203:S226,0),1)-1,"")</f>
        <v/>
      </c>
      <c r="U227" s="16" t="str">
        <f t="shared" si="34"/>
        <v/>
      </c>
      <c r="V227" s="14" t="str">
        <f t="shared" si="35"/>
        <v/>
      </c>
      <c r="W227" s="14" t="str">
        <f t="shared" si="36"/>
        <v/>
      </c>
      <c r="X227">
        <f t="shared" ca="1" si="38"/>
        <v>4.1046972387257401E-2</v>
      </c>
    </row>
    <row r="228" spans="2:24" x14ac:dyDescent="0.25">
      <c r="B228" s="1">
        <v>40476</v>
      </c>
      <c r="C228" s="13">
        <f>ROW()</f>
        <v>228</v>
      </c>
      <c r="D228">
        <v>0.13</v>
      </c>
      <c r="E228">
        <f t="shared" si="39"/>
        <v>0.13</v>
      </c>
      <c r="F228">
        <v>111.51</v>
      </c>
      <c r="G228">
        <v>42.13</v>
      </c>
      <c r="H228" s="10">
        <f t="shared" ca="1" si="37"/>
        <v>5.8513095854473871</v>
      </c>
      <c r="I228">
        <v>74.92</v>
      </c>
      <c r="J228">
        <v>205.28</v>
      </c>
      <c r="K228">
        <v>9.4001714194152921</v>
      </c>
      <c r="L228">
        <v>12.306243847045808</v>
      </c>
      <c r="M228">
        <f ca="1">INDIRECT(J$13&amp;ROW())</f>
        <v>205.28</v>
      </c>
      <c r="N228">
        <f t="shared" ca="1" si="40"/>
        <v>-4.4676098287416255E-2</v>
      </c>
      <c r="O228" s="14">
        <f t="shared" ca="1" si="41"/>
        <v>-4.4681253680592614E-2</v>
      </c>
      <c r="P228" s="14">
        <f t="shared" ca="1" si="42"/>
        <v>1.7195175355791256E-3</v>
      </c>
      <c r="Q228" s="14">
        <f t="shared" ca="1" si="43"/>
        <v>1.7195175355791256E-3</v>
      </c>
      <c r="R228">
        <f t="shared" ca="1" si="44"/>
        <v>386.67872212176025</v>
      </c>
      <c r="S228" t="str">
        <f t="shared" si="33"/>
        <v/>
      </c>
      <c r="T228" s="17" t="str">
        <f>IF(S228=1,R228/INDEX($R204:$R$2011,MATCH(1,S204:S227,0),1)-1,"")</f>
        <v/>
      </c>
      <c r="U228" s="16" t="str">
        <f t="shared" si="34"/>
        <v/>
      </c>
      <c r="V228" s="14" t="str">
        <f t="shared" si="35"/>
        <v/>
      </c>
      <c r="W228" s="14" t="str">
        <f t="shared" si="36"/>
        <v/>
      </c>
      <c r="X228">
        <f t="shared" ca="1" si="38"/>
        <v>-1.2829280043941666E-2</v>
      </c>
    </row>
    <row r="229" spans="2:24" x14ac:dyDescent="0.25">
      <c r="B229" s="1">
        <v>40477</v>
      </c>
      <c r="C229" s="13">
        <f>ROW()</f>
        <v>229</v>
      </c>
      <c r="D229">
        <v>0.13</v>
      </c>
      <c r="E229">
        <f t="shared" si="39"/>
        <v>0.13</v>
      </c>
      <c r="F229">
        <v>111.53</v>
      </c>
      <c r="G229">
        <v>42.05</v>
      </c>
      <c r="H229" s="10">
        <f t="shared" ca="1" si="37"/>
        <v>5.9745456312057366</v>
      </c>
      <c r="I229">
        <v>74.900000000000006</v>
      </c>
      <c r="J229">
        <v>202.4</v>
      </c>
      <c r="K229">
        <v>9.2251822975108517</v>
      </c>
      <c r="L229">
        <v>12.270507317229688</v>
      </c>
      <c r="M229">
        <f ca="1">INDIRECT(J$13&amp;ROW())</f>
        <v>202.4</v>
      </c>
      <c r="N229">
        <f t="shared" ca="1" si="40"/>
        <v>-1.4029618082618822E-2</v>
      </c>
      <c r="O229" s="14">
        <f t="shared" ca="1" si="41"/>
        <v>-1.4034773475795181E-2</v>
      </c>
      <c r="P229" s="14">
        <f t="shared" ca="1" si="42"/>
        <v>1.1708506988778391E-4</v>
      </c>
      <c r="Q229" s="14">
        <f t="shared" ca="1" si="43"/>
        <v>1.1708506988778391E-4</v>
      </c>
      <c r="R229">
        <f t="shared" ca="1" si="44"/>
        <v>381.25376732971688</v>
      </c>
      <c r="S229" t="str">
        <f t="shared" si="33"/>
        <v/>
      </c>
      <c r="T229" s="17" t="str">
        <f>IF(S229=1,R229/INDEX($R205:$R$2011,MATCH(1,S205:S228,0),1)-1,"")</f>
        <v/>
      </c>
      <c r="U229" s="16" t="str">
        <f t="shared" si="34"/>
        <v/>
      </c>
      <c r="V229" s="14" t="str">
        <f t="shared" si="35"/>
        <v/>
      </c>
      <c r="W229" s="14" t="str">
        <f t="shared" si="36"/>
        <v/>
      </c>
      <c r="X229">
        <f t="shared" ca="1" si="38"/>
        <v>2.1061275934680653E-2</v>
      </c>
    </row>
    <row r="230" spans="2:24" x14ac:dyDescent="0.25">
      <c r="B230" s="1">
        <v>40478</v>
      </c>
      <c r="C230" s="13">
        <f>ROW()</f>
        <v>230</v>
      </c>
      <c r="D230">
        <v>0.12</v>
      </c>
      <c r="E230">
        <f t="shared" si="39"/>
        <v>0.12</v>
      </c>
      <c r="F230">
        <v>111.21</v>
      </c>
      <c r="G230">
        <v>41.95</v>
      </c>
      <c r="H230" s="10">
        <f t="shared" ca="1" si="37"/>
        <v>5.7942760963115916</v>
      </c>
      <c r="I230">
        <v>74.97</v>
      </c>
      <c r="J230">
        <v>206.72</v>
      </c>
      <c r="K230">
        <v>9.0523074812861459</v>
      </c>
      <c r="L230">
        <v>12.257246230040506</v>
      </c>
      <c r="M230">
        <f ca="1">INDIRECT(J$13&amp;ROW())</f>
        <v>206.72</v>
      </c>
      <c r="N230">
        <f t="shared" ca="1" si="40"/>
        <v>2.1343873517786438E-2</v>
      </c>
      <c r="O230" s="14">
        <f t="shared" ca="1" si="41"/>
        <v>2.1339114456559338E-2</v>
      </c>
      <c r="P230" s="14">
        <f t="shared" ca="1" si="42"/>
        <v>6.0286466186638802E-4</v>
      </c>
      <c r="Q230" s="14" t="str">
        <f t="shared" ca="1" si="43"/>
        <v/>
      </c>
      <c r="R230">
        <f t="shared" ca="1" si="44"/>
        <v>389.39119951778196</v>
      </c>
      <c r="S230" t="str">
        <f t="shared" si="33"/>
        <v/>
      </c>
      <c r="T230" s="17" t="str">
        <f>IF(S230=1,R230/INDEX($R206:$R$2011,MATCH(1,S206:S229,0),1)-1,"")</f>
        <v/>
      </c>
      <c r="U230" s="16" t="str">
        <f t="shared" si="34"/>
        <v/>
      </c>
      <c r="V230" s="14" t="str">
        <f t="shared" si="35"/>
        <v/>
      </c>
      <c r="W230" s="14" t="str">
        <f t="shared" si="36"/>
        <v/>
      </c>
      <c r="X230">
        <f t="shared" ca="1" si="38"/>
        <v>-3.0172927954985704E-2</v>
      </c>
    </row>
    <row r="231" spans="2:24" x14ac:dyDescent="0.25">
      <c r="B231" s="1">
        <v>40479</v>
      </c>
      <c r="C231" s="13">
        <f>ROW()</f>
        <v>231</v>
      </c>
      <c r="D231">
        <v>0.11</v>
      </c>
      <c r="E231">
        <f t="shared" si="39"/>
        <v>0.11</v>
      </c>
      <c r="F231">
        <v>111.22</v>
      </c>
      <c r="G231">
        <v>41.92</v>
      </c>
      <c r="H231" s="10">
        <f t="shared" ca="1" si="37"/>
        <v>5.4368134061248297</v>
      </c>
      <c r="I231">
        <v>74.63</v>
      </c>
      <c r="J231">
        <v>209.76</v>
      </c>
      <c r="K231">
        <v>9.0680045678250458</v>
      </c>
      <c r="L231">
        <v>12.314202198332447</v>
      </c>
      <c r="M231">
        <f ca="1">INDIRECT(J$13&amp;ROW())</f>
        <v>209.76</v>
      </c>
      <c r="N231">
        <f t="shared" ca="1" si="40"/>
        <v>1.4705882352941124E-2</v>
      </c>
      <c r="O231" s="14">
        <f t="shared" ca="1" si="41"/>
        <v>1.4701519663093965E-2</v>
      </c>
      <c r="P231" s="14">
        <f t="shared" ca="1" si="42"/>
        <v>3.2097258131979595E-4</v>
      </c>
      <c r="Q231" s="14" t="str">
        <f t="shared" ca="1" si="43"/>
        <v/>
      </c>
      <c r="R231">
        <f t="shared" ca="1" si="44"/>
        <v>395.11754068716107</v>
      </c>
      <c r="S231" t="str">
        <f t="shared" si="33"/>
        <v/>
      </c>
      <c r="T231" s="17" t="str">
        <f>IF(S231=1,R231/INDEX($R207:$R$2011,MATCH(1,S207:S230,0),1)-1,"")</f>
        <v/>
      </c>
      <c r="U231" s="16" t="str">
        <f t="shared" si="34"/>
        <v/>
      </c>
      <c r="V231" s="14" t="str">
        <f t="shared" si="35"/>
        <v/>
      </c>
      <c r="W231" s="14" t="str">
        <f t="shared" si="36"/>
        <v/>
      </c>
      <c r="X231">
        <f t="shared" ca="1" si="38"/>
        <v>-6.1692381281987729E-2</v>
      </c>
    </row>
    <row r="232" spans="2:24" x14ac:dyDescent="0.25">
      <c r="B232" s="1">
        <v>40480</v>
      </c>
      <c r="C232" s="13">
        <f>ROW()</f>
        <v>232</v>
      </c>
      <c r="D232">
        <v>0.1</v>
      </c>
      <c r="E232">
        <f t="shared" si="39"/>
        <v>0.1</v>
      </c>
      <c r="F232">
        <v>111.31</v>
      </c>
      <c r="G232">
        <v>42.07</v>
      </c>
      <c r="H232" s="10">
        <f t="shared" ca="1" si="37"/>
        <v>5.5320733486637454</v>
      </c>
      <c r="I232">
        <v>74.510000000000005</v>
      </c>
      <c r="J232">
        <v>208.8</v>
      </c>
      <c r="K232">
        <v>9.0746705465553408</v>
      </c>
      <c r="L232">
        <v>12.36982699608796</v>
      </c>
      <c r="M232">
        <f ca="1">INDIRECT(J$13&amp;ROW())</f>
        <v>208.8</v>
      </c>
      <c r="N232">
        <f t="shared" ca="1" si="40"/>
        <v>-4.5766590389014761E-3</v>
      </c>
      <c r="O232" s="14">
        <f t="shared" ca="1" si="41"/>
        <v>-4.5806253179302425E-3</v>
      </c>
      <c r="P232" s="14">
        <f t="shared" ca="1" si="42"/>
        <v>1.8671509247379437E-6</v>
      </c>
      <c r="Q232" s="14">
        <f t="shared" ca="1" si="43"/>
        <v>1.8671509247379437E-6</v>
      </c>
      <c r="R232">
        <f t="shared" ca="1" si="44"/>
        <v>393.30922242314665</v>
      </c>
      <c r="S232">
        <f t="shared" si="33"/>
        <v>1</v>
      </c>
      <c r="T232" s="17">
        <f ca="1">IF(S232=1,R232/INDEX($R208:$R$2011,MATCH(1,S208:S231,0),1)-1,"")</f>
        <v>-0.2291789722386296</v>
      </c>
      <c r="U232" s="16">
        <f t="shared" ca="1" si="34"/>
        <v>-0.22926226740190281</v>
      </c>
      <c r="V232" s="14">
        <f t="shared" ca="1" si="35"/>
        <v>2.7966972432319666E-2</v>
      </c>
      <c r="W232" s="14">
        <f t="shared" ca="1" si="36"/>
        <v>2.7966972432319666E-2</v>
      </c>
      <c r="X232">
        <f t="shared" ca="1" si="38"/>
        <v>1.7521282306948691E-2</v>
      </c>
    </row>
    <row r="233" spans="2:24" x14ac:dyDescent="0.25">
      <c r="B233" s="1">
        <v>40483</v>
      </c>
      <c r="C233" s="13">
        <f>ROW()</f>
        <v>233</v>
      </c>
      <c r="D233">
        <v>0.12</v>
      </c>
      <c r="E233">
        <f t="shared" si="39"/>
        <v>0.12</v>
      </c>
      <c r="F233">
        <v>111.35</v>
      </c>
      <c r="G233">
        <v>42</v>
      </c>
      <c r="H233" s="10">
        <f t="shared" ca="1" si="37"/>
        <v>5.3838738429076001</v>
      </c>
      <c r="I233">
        <v>74.36</v>
      </c>
      <c r="J233">
        <v>209.6</v>
      </c>
      <c r="K233">
        <v>9.1294321405597785</v>
      </c>
      <c r="L233">
        <v>12.375719857329717</v>
      </c>
      <c r="M233">
        <f ca="1">INDIRECT(J$13&amp;ROW())</f>
        <v>209.6</v>
      </c>
      <c r="N233">
        <f t="shared" ca="1" si="40"/>
        <v>3.8314176245208831E-3</v>
      </c>
      <c r="O233" s="14">
        <f t="shared" ca="1" si="41"/>
        <v>3.8266585632937833E-3</v>
      </c>
      <c r="P233" s="14">
        <f t="shared" ca="1" si="42"/>
        <v>4.9573520426233928E-5</v>
      </c>
      <c r="Q233" s="14" t="str">
        <f t="shared" ca="1" si="43"/>
        <v/>
      </c>
      <c r="R233">
        <f t="shared" ca="1" si="44"/>
        <v>394.81615430982532</v>
      </c>
      <c r="S233" t="str">
        <f t="shared" si="33"/>
        <v/>
      </c>
      <c r="T233" s="17" t="str">
        <f>IF(S233=1,R233/INDEX($R209:$R$2011,MATCH(1,S209:S232,0),1)-1,"")</f>
        <v/>
      </c>
      <c r="U233" s="16" t="str">
        <f t="shared" si="34"/>
        <v/>
      </c>
      <c r="V233" s="14" t="str">
        <f t="shared" si="35"/>
        <v/>
      </c>
      <c r="W233" s="14" t="str">
        <f t="shared" si="36"/>
        <v/>
      </c>
      <c r="X233">
        <f t="shared" ca="1" si="38"/>
        <v>-2.6789143313138142E-2</v>
      </c>
    </row>
    <row r="234" spans="2:24" x14ac:dyDescent="0.25">
      <c r="B234" s="1">
        <v>40484</v>
      </c>
      <c r="C234" s="13">
        <f>ROW()</f>
        <v>234</v>
      </c>
      <c r="D234">
        <v>0.12</v>
      </c>
      <c r="E234">
        <f t="shared" si="39"/>
        <v>0.12</v>
      </c>
      <c r="F234">
        <v>112.23</v>
      </c>
      <c r="G234">
        <v>42.41</v>
      </c>
      <c r="H234" s="10">
        <f t="shared" ca="1" si="37"/>
        <v>5.0675760402795502</v>
      </c>
      <c r="I234">
        <v>73.52</v>
      </c>
      <c r="J234">
        <v>211.52</v>
      </c>
      <c r="K234">
        <v>9.3315716602805008</v>
      </c>
      <c r="L234">
        <v>12.544737179431007</v>
      </c>
      <c r="M234">
        <f ca="1">INDIRECT(J$13&amp;ROW())</f>
        <v>211.52</v>
      </c>
      <c r="N234">
        <f t="shared" ca="1" si="40"/>
        <v>9.1603053435114212E-3</v>
      </c>
      <c r="O234" s="14">
        <f t="shared" ca="1" si="41"/>
        <v>9.1555462822843214E-3</v>
      </c>
      <c r="P234" s="14">
        <f t="shared" ca="1" si="42"/>
        <v>1.5301032638717337E-4</v>
      </c>
      <c r="Q234" s="14" t="str">
        <f t="shared" ca="1" si="43"/>
        <v/>
      </c>
      <c r="R234">
        <f t="shared" ca="1" si="44"/>
        <v>398.43279083785427</v>
      </c>
      <c r="S234" t="str">
        <f t="shared" si="33"/>
        <v/>
      </c>
      <c r="T234" s="17" t="str">
        <f>IF(S234=1,R234/INDEX($R210:$R$2011,MATCH(1,S210:S233,0),1)-1,"")</f>
        <v/>
      </c>
      <c r="U234" s="16" t="str">
        <f t="shared" si="34"/>
        <v/>
      </c>
      <c r="V234" s="14" t="str">
        <f t="shared" si="35"/>
        <v/>
      </c>
      <c r="W234" s="14" t="str">
        <f t="shared" si="36"/>
        <v/>
      </c>
      <c r="X234">
        <f t="shared" ca="1" si="38"/>
        <v>-5.8749111115358438E-2</v>
      </c>
    </row>
    <row r="235" spans="2:24" x14ac:dyDescent="0.25">
      <c r="B235" s="1">
        <v>40485</v>
      </c>
      <c r="C235" s="13">
        <f>ROW()</f>
        <v>235</v>
      </c>
      <c r="D235">
        <v>0.12</v>
      </c>
      <c r="E235">
        <f t="shared" si="39"/>
        <v>0.12</v>
      </c>
      <c r="F235">
        <v>112.68</v>
      </c>
      <c r="G235">
        <v>42.51</v>
      </c>
      <c r="H235" s="10">
        <f t="shared" ca="1" si="37"/>
        <v>5.1740836863843631</v>
      </c>
      <c r="I235">
        <v>70.83</v>
      </c>
      <c r="J235">
        <v>205.76</v>
      </c>
      <c r="K235">
        <v>9.8727817458186067</v>
      </c>
      <c r="L235">
        <v>12.954848694091966</v>
      </c>
      <c r="M235">
        <f ca="1">INDIRECT(J$13&amp;ROW())</f>
        <v>205.76</v>
      </c>
      <c r="N235">
        <f t="shared" ca="1" si="40"/>
        <v>-2.7231467473525006E-2</v>
      </c>
      <c r="O235" s="14">
        <f t="shared" ca="1" si="41"/>
        <v>-2.7236226534752106E-2</v>
      </c>
      <c r="P235" s="14">
        <f t="shared" ca="1" si="42"/>
        <v>5.7705833502943375E-4</v>
      </c>
      <c r="Q235" s="14">
        <f t="shared" ca="1" si="43"/>
        <v>5.7705833502943375E-4</v>
      </c>
      <c r="R235">
        <f t="shared" ca="1" si="44"/>
        <v>387.58288125376743</v>
      </c>
      <c r="S235" t="str">
        <f t="shared" ref="S235:S298" si="45">IF(MONTH(B236)&lt;&gt;MONTH(B235),1,"")</f>
        <v/>
      </c>
      <c r="T235" s="17" t="str">
        <f>IF(S235=1,R235/INDEX($R211:$R$2011,MATCH(1,S211:S234,0),1)-1,"")</f>
        <v/>
      </c>
      <c r="U235" s="16" t="str">
        <f t="shared" ref="U235:U298" si="46">IF(S235=1,T235-((1+E235/100)^(1/12)-1),"")</f>
        <v/>
      </c>
      <c r="V235" s="14" t="str">
        <f t="shared" ref="V235:V298" si="47">IF(S235=1,(U235-U$7)^2,"")</f>
        <v/>
      </c>
      <c r="W235" s="14" t="str">
        <f t="shared" ref="W235:W298" si="48">IF(U235&lt;0,(U235-U$7)^2,"")</f>
        <v/>
      </c>
      <c r="X235">
        <f t="shared" ca="1" si="38"/>
        <v>2.1017473691216128E-2</v>
      </c>
    </row>
    <row r="236" spans="2:24" x14ac:dyDescent="0.25">
      <c r="B236" s="1">
        <v>40486</v>
      </c>
      <c r="C236" s="13">
        <f>ROW()</f>
        <v>236</v>
      </c>
      <c r="D236">
        <v>0.12</v>
      </c>
      <c r="E236">
        <f t="shared" si="39"/>
        <v>0.12</v>
      </c>
      <c r="F236">
        <v>114.85</v>
      </c>
      <c r="G236">
        <v>43.38</v>
      </c>
      <c r="H236" s="10">
        <f t="shared" ca="1" si="37"/>
        <v>5.4239858709793349</v>
      </c>
      <c r="I236">
        <v>68.22</v>
      </c>
      <c r="J236">
        <v>193.12</v>
      </c>
      <c r="K236">
        <v>10.489914081501196</v>
      </c>
      <c r="L236">
        <v>13.431476518250447</v>
      </c>
      <c r="M236">
        <f ca="1">INDIRECT(J$13&amp;ROW())</f>
        <v>193.12</v>
      </c>
      <c r="N236">
        <f t="shared" ca="1" si="40"/>
        <v>-6.1430793157076113E-2</v>
      </c>
      <c r="O236" s="14">
        <f t="shared" ca="1" si="41"/>
        <v>-6.1435552218303213E-2</v>
      </c>
      <c r="P236" s="14">
        <f t="shared" ca="1" si="42"/>
        <v>3.3897272506267389E-3</v>
      </c>
      <c r="Q236" s="14">
        <f t="shared" ca="1" si="43"/>
        <v>3.3897272506267389E-3</v>
      </c>
      <c r="R236">
        <f t="shared" ca="1" si="44"/>
        <v>363.77335744424363</v>
      </c>
      <c r="S236" t="str">
        <f t="shared" si="45"/>
        <v/>
      </c>
      <c r="T236" s="17" t="str">
        <f>IF(S236=1,R236/INDEX($R212:$R$2011,MATCH(1,S212:S235,0),1)-1,"")</f>
        <v/>
      </c>
      <c r="U236" s="16" t="str">
        <f t="shared" si="46"/>
        <v/>
      </c>
      <c r="V236" s="14" t="str">
        <f t="shared" si="47"/>
        <v/>
      </c>
      <c r="W236" s="14" t="str">
        <f t="shared" si="48"/>
        <v/>
      </c>
      <c r="X236">
        <f t="shared" ca="1" si="38"/>
        <v>4.8298829269536249E-2</v>
      </c>
    </row>
    <row r="237" spans="2:24" x14ac:dyDescent="0.25">
      <c r="B237" s="1">
        <v>40487</v>
      </c>
      <c r="C237" s="13">
        <f>ROW()</f>
        <v>237</v>
      </c>
      <c r="D237">
        <v>0.11</v>
      </c>
      <c r="E237">
        <f t="shared" si="39"/>
        <v>0.11</v>
      </c>
      <c r="F237">
        <v>115.28</v>
      </c>
      <c r="G237">
        <v>43.6</v>
      </c>
      <c r="H237" s="10">
        <f t="shared" ca="1" si="37"/>
        <v>5.5967945183192152</v>
      </c>
      <c r="I237">
        <v>68.58</v>
      </c>
      <c r="J237">
        <v>180.16</v>
      </c>
      <c r="K237">
        <v>10.494765800698399</v>
      </c>
      <c r="L237">
        <v>13.413473097151357</v>
      </c>
      <c r="M237">
        <f ca="1">INDIRECT(J$13&amp;ROW())</f>
        <v>180.16</v>
      </c>
      <c r="N237">
        <f t="shared" ca="1" si="40"/>
        <v>-6.7108533554266825E-2</v>
      </c>
      <c r="O237" s="14">
        <f t="shared" ca="1" si="41"/>
        <v>-6.7112896244113984E-2</v>
      </c>
      <c r="P237" s="14">
        <f t="shared" ca="1" si="42"/>
        <v>4.0830449143734867E-3</v>
      </c>
      <c r="Q237" s="14">
        <f t="shared" ca="1" si="43"/>
        <v>4.0830449143734867E-3</v>
      </c>
      <c r="R237">
        <f t="shared" ca="1" si="44"/>
        <v>339.36106088004829</v>
      </c>
      <c r="S237" t="str">
        <f t="shared" si="45"/>
        <v/>
      </c>
      <c r="T237" s="17" t="str">
        <f>IF(S237=1,R237/INDEX($R213:$R$2011,MATCH(1,S213:S236,0),1)-1,"")</f>
        <v/>
      </c>
      <c r="U237" s="16" t="str">
        <f t="shared" si="46"/>
        <v/>
      </c>
      <c r="V237" s="14" t="str">
        <f t="shared" si="47"/>
        <v/>
      </c>
      <c r="W237" s="14" t="str">
        <f t="shared" si="48"/>
        <v/>
      </c>
      <c r="X237">
        <f t="shared" ca="1" si="38"/>
        <v>3.1860084345809336E-2</v>
      </c>
    </row>
    <row r="238" spans="2:24" x14ac:dyDescent="0.25">
      <c r="B238" s="1">
        <v>40490</v>
      </c>
      <c r="C238" s="13">
        <f>ROW()</f>
        <v>238</v>
      </c>
      <c r="D238">
        <v>0.12</v>
      </c>
      <c r="E238">
        <f t="shared" si="39"/>
        <v>0.12</v>
      </c>
      <c r="F238">
        <v>115.07</v>
      </c>
      <c r="G238">
        <v>43.55</v>
      </c>
      <c r="H238" s="10">
        <f t="shared" ca="1" si="37"/>
        <v>5.3114895943659644</v>
      </c>
      <c r="I238">
        <v>69.12</v>
      </c>
      <c r="J238">
        <v>178.24</v>
      </c>
      <c r="K238">
        <v>10.432335229084549</v>
      </c>
      <c r="L238">
        <v>13.296140033431573</v>
      </c>
      <c r="M238">
        <f ca="1">INDIRECT(J$13&amp;ROW())</f>
        <v>178.24</v>
      </c>
      <c r="N238">
        <f t="shared" ca="1" si="40"/>
        <v>-1.0657193605683735E-2</v>
      </c>
      <c r="O238" s="14">
        <f t="shared" ca="1" si="41"/>
        <v>-1.0661952666910834E-2</v>
      </c>
      <c r="P238" s="14">
        <f t="shared" ca="1" si="42"/>
        <v>5.5469198429611176E-5</v>
      </c>
      <c r="Q238" s="14">
        <f t="shared" ca="1" si="43"/>
        <v>5.5469198429611176E-5</v>
      </c>
      <c r="R238">
        <f t="shared" ca="1" si="44"/>
        <v>335.74442435201939</v>
      </c>
      <c r="S238" t="str">
        <f t="shared" si="45"/>
        <v/>
      </c>
      <c r="T238" s="17" t="str">
        <f>IF(S238=1,R238/INDEX($R214:$R$2011,MATCH(1,S214:S237,0),1)-1,"")</f>
        <v/>
      </c>
      <c r="U238" s="16" t="str">
        <f t="shared" si="46"/>
        <v/>
      </c>
      <c r="V238" s="14" t="str">
        <f t="shared" si="47"/>
        <v/>
      </c>
      <c r="W238" s="14" t="str">
        <f t="shared" si="48"/>
        <v/>
      </c>
      <c r="X238">
        <f t="shared" ca="1" si="38"/>
        <v>-5.0976487169468447E-2</v>
      </c>
    </row>
    <row r="239" spans="2:24" x14ac:dyDescent="0.25">
      <c r="B239" s="1">
        <v>40491</v>
      </c>
      <c r="C239" s="13">
        <f>ROW()</f>
        <v>239</v>
      </c>
      <c r="D239">
        <v>0.12</v>
      </c>
      <c r="E239">
        <f t="shared" si="39"/>
        <v>0.12</v>
      </c>
      <c r="F239">
        <v>114.24</v>
      </c>
      <c r="G239">
        <v>43.12</v>
      </c>
      <c r="H239" s="10">
        <f t="shared" ca="1" si="37"/>
        <v>5.1866432417768458</v>
      </c>
      <c r="I239">
        <v>69.84</v>
      </c>
      <c r="J239">
        <v>180.64</v>
      </c>
      <c r="K239">
        <v>10.383276953154789</v>
      </c>
      <c r="L239">
        <v>13.170031316322182</v>
      </c>
      <c r="M239">
        <f ca="1">INDIRECT(J$13&amp;ROW())</f>
        <v>180.64</v>
      </c>
      <c r="N239">
        <f t="shared" ca="1" si="40"/>
        <v>1.346499102333909E-2</v>
      </c>
      <c r="O239" s="14">
        <f t="shared" ca="1" si="41"/>
        <v>1.346023196211199E-2</v>
      </c>
      <c r="P239" s="14">
        <f t="shared" ca="1" si="42"/>
        <v>2.7803628130588538E-4</v>
      </c>
      <c r="Q239" s="14" t="str">
        <f t="shared" ca="1" si="43"/>
        <v/>
      </c>
      <c r="R239">
        <f t="shared" ca="1" si="44"/>
        <v>340.26522001205547</v>
      </c>
      <c r="S239" t="str">
        <f t="shared" si="45"/>
        <v/>
      </c>
      <c r="T239" s="17" t="str">
        <f>IF(S239=1,R239/INDEX($R215:$R$2011,MATCH(1,S215:S238,0),1)-1,"")</f>
        <v/>
      </c>
      <c r="U239" s="16" t="str">
        <f t="shared" si="46"/>
        <v/>
      </c>
      <c r="V239" s="14" t="str">
        <f t="shared" si="47"/>
        <v/>
      </c>
      <c r="W239" s="14" t="str">
        <f t="shared" si="48"/>
        <v/>
      </c>
      <c r="X239">
        <f t="shared" ca="1" si="38"/>
        <v>-2.3504960401606809E-2</v>
      </c>
    </row>
    <row r="240" spans="2:24" x14ac:dyDescent="0.25">
      <c r="B240" s="1">
        <v>40492</v>
      </c>
      <c r="C240" s="13">
        <f>ROW()</f>
        <v>240</v>
      </c>
      <c r="D240">
        <v>0.12</v>
      </c>
      <c r="E240">
        <f t="shared" si="39"/>
        <v>0.12</v>
      </c>
      <c r="F240">
        <v>114.7</v>
      </c>
      <c r="G240">
        <v>43.3</v>
      </c>
      <c r="H240" s="10">
        <f t="shared" ca="1" si="37"/>
        <v>5.5010991769582027</v>
      </c>
      <c r="I240">
        <v>69.69</v>
      </c>
      <c r="J240">
        <v>181.56</v>
      </c>
      <c r="K240">
        <v>10.49017801723323</v>
      </c>
      <c r="L240">
        <v>13.167405023260859</v>
      </c>
      <c r="M240">
        <f ca="1">INDIRECT(J$13&amp;ROW())</f>
        <v>181.56</v>
      </c>
      <c r="N240">
        <f t="shared" ca="1" si="40"/>
        <v>5.0930026572189036E-3</v>
      </c>
      <c r="O240" s="14">
        <f t="shared" ca="1" si="41"/>
        <v>5.0882435959918038E-3</v>
      </c>
      <c r="P240" s="14">
        <f t="shared" ca="1" si="42"/>
        <v>6.8930370522140319E-5</v>
      </c>
      <c r="Q240" s="14" t="str">
        <f t="shared" ca="1" si="43"/>
        <v/>
      </c>
      <c r="R240">
        <f t="shared" ca="1" si="44"/>
        <v>341.99819168173605</v>
      </c>
      <c r="S240" t="str">
        <f t="shared" si="45"/>
        <v/>
      </c>
      <c r="T240" s="17" t="str">
        <f>IF(S240=1,R240/INDEX($R216:$R$2011,MATCH(1,S216:S239,0),1)-1,"")</f>
        <v/>
      </c>
      <c r="U240" s="16" t="str">
        <f t="shared" si="46"/>
        <v/>
      </c>
      <c r="V240" s="14" t="str">
        <f t="shared" si="47"/>
        <v/>
      </c>
      <c r="W240" s="14" t="str">
        <f t="shared" si="48"/>
        <v/>
      </c>
      <c r="X240">
        <f t="shared" ca="1" si="38"/>
        <v>6.0628024817382623E-2</v>
      </c>
    </row>
    <row r="241" spans="2:24" x14ac:dyDescent="0.25">
      <c r="B241" s="1">
        <v>40493</v>
      </c>
      <c r="C241" s="13">
        <f>ROW()</f>
        <v>241</v>
      </c>
      <c r="D241">
        <v>0.12</v>
      </c>
      <c r="E241">
        <f t="shared" si="39"/>
        <v>0.12</v>
      </c>
      <c r="F241">
        <v>114.27</v>
      </c>
      <c r="G241">
        <v>43.28</v>
      </c>
      <c r="H241" s="10">
        <f t="shared" ca="1" si="37"/>
        <v>5.5961621312680574</v>
      </c>
      <c r="I241">
        <v>70.569999999999993</v>
      </c>
      <c r="J241">
        <v>178.4</v>
      </c>
      <c r="K241">
        <v>10.397523556152763</v>
      </c>
      <c r="L241">
        <v>12.996280509649027</v>
      </c>
      <c r="M241">
        <f ca="1">INDIRECT(J$13&amp;ROW())</f>
        <v>178.4</v>
      </c>
      <c r="N241">
        <f t="shared" ca="1" si="40"/>
        <v>-1.7404714694866708E-2</v>
      </c>
      <c r="O241" s="14">
        <f t="shared" ca="1" si="41"/>
        <v>-1.7409473756093807E-2</v>
      </c>
      <c r="P241" s="14">
        <f t="shared" ca="1" si="42"/>
        <v>2.0150613749879632E-4</v>
      </c>
      <c r="Q241" s="14">
        <f t="shared" ca="1" si="43"/>
        <v>2.0150613749879632E-4</v>
      </c>
      <c r="R241">
        <f t="shared" ca="1" si="44"/>
        <v>336.04581072935508</v>
      </c>
      <c r="S241" t="str">
        <f t="shared" si="45"/>
        <v/>
      </c>
      <c r="T241" s="17" t="str">
        <f>IF(S241=1,R241/INDEX($R217:$R$2011,MATCH(1,S217:S240,0),1)-1,"")</f>
        <v/>
      </c>
      <c r="U241" s="16" t="str">
        <f t="shared" si="46"/>
        <v/>
      </c>
      <c r="V241" s="14" t="str">
        <f t="shared" si="47"/>
        <v/>
      </c>
      <c r="W241" s="14" t="str">
        <f t="shared" si="48"/>
        <v/>
      </c>
      <c r="X241">
        <f t="shared" ca="1" si="38"/>
        <v>1.7280719952847422E-2</v>
      </c>
    </row>
    <row r="242" spans="2:24" x14ac:dyDescent="0.25">
      <c r="B242" s="1">
        <v>40494</v>
      </c>
      <c r="C242" s="13">
        <f>ROW()</f>
        <v>242</v>
      </c>
      <c r="D242">
        <v>0.13</v>
      </c>
      <c r="E242">
        <f t="shared" si="39"/>
        <v>0.13</v>
      </c>
      <c r="F242">
        <v>112.92</v>
      </c>
      <c r="G242">
        <v>42.7</v>
      </c>
      <c r="H242" s="10">
        <f t="shared" ca="1" si="37"/>
        <v>5.5312480620664299</v>
      </c>
      <c r="I242">
        <v>72.709999999999994</v>
      </c>
      <c r="J242">
        <v>181.72</v>
      </c>
      <c r="K242">
        <v>9.7807803423931858</v>
      </c>
      <c r="L242">
        <v>12.601383632873631</v>
      </c>
      <c r="M242">
        <f ca="1">INDIRECT(J$13&amp;ROW())</f>
        <v>181.72</v>
      </c>
      <c r="N242">
        <f t="shared" ca="1" si="40"/>
        <v>1.8609865470851972E-2</v>
      </c>
      <c r="O242" s="14">
        <f t="shared" ca="1" si="41"/>
        <v>1.8604710077675612E-2</v>
      </c>
      <c r="P242" s="14">
        <f t="shared" ca="1" si="42"/>
        <v>4.7606431362889147E-4</v>
      </c>
      <c r="Q242" s="14" t="str">
        <f t="shared" ca="1" si="43"/>
        <v/>
      </c>
      <c r="R242">
        <f t="shared" ca="1" si="44"/>
        <v>342.29957805907179</v>
      </c>
      <c r="S242" t="str">
        <f t="shared" si="45"/>
        <v/>
      </c>
      <c r="T242" s="17" t="str">
        <f>IF(S242=1,R242/INDEX($R218:$R$2011,MATCH(1,S218:S241,0),1)-1,"")</f>
        <v/>
      </c>
      <c r="U242" s="16" t="str">
        <f t="shared" si="46"/>
        <v/>
      </c>
      <c r="V242" s="14" t="str">
        <f t="shared" si="47"/>
        <v/>
      </c>
      <c r="W242" s="14" t="str">
        <f t="shared" si="48"/>
        <v/>
      </c>
      <c r="X242">
        <f t="shared" ca="1" si="38"/>
        <v>-1.1599747769801971E-2</v>
      </c>
    </row>
    <row r="243" spans="2:24" x14ac:dyDescent="0.25">
      <c r="B243" s="1">
        <v>40497</v>
      </c>
      <c r="C243" s="13">
        <f>ROW()</f>
        <v>243</v>
      </c>
      <c r="D243">
        <v>0.14000000000000001</v>
      </c>
      <c r="E243">
        <f t="shared" si="39"/>
        <v>0.14000000000000001</v>
      </c>
      <c r="F243">
        <v>112.76</v>
      </c>
      <c r="G243">
        <v>42.64</v>
      </c>
      <c r="H243" s="10">
        <f t="shared" ca="1" si="37"/>
        <v>5.5092790248555339</v>
      </c>
      <c r="I243">
        <v>72</v>
      </c>
      <c r="J243">
        <v>190.4</v>
      </c>
      <c r="K243">
        <v>9.9259052930602731</v>
      </c>
      <c r="L243">
        <v>12.759785869910589</v>
      </c>
      <c r="M243">
        <f ca="1">INDIRECT(J$13&amp;ROW())</f>
        <v>190.4</v>
      </c>
      <c r="N243">
        <f t="shared" ca="1" si="40"/>
        <v>4.7765793528505407E-2</v>
      </c>
      <c r="O243" s="14">
        <f t="shared" ca="1" si="41"/>
        <v>4.7760241842802476E-2</v>
      </c>
      <c r="P243" s="14">
        <f t="shared" ca="1" si="42"/>
        <v>2.5983924985111028E-3</v>
      </c>
      <c r="Q243" s="14" t="str">
        <f t="shared" ca="1" si="43"/>
        <v/>
      </c>
      <c r="R243">
        <f t="shared" ca="1" si="44"/>
        <v>358.64978902953595</v>
      </c>
      <c r="S243" t="str">
        <f t="shared" si="45"/>
        <v/>
      </c>
      <c r="T243" s="17" t="str">
        <f>IF(S243=1,R243/INDEX($R219:$R$2011,MATCH(1,S219:S242,0),1)-1,"")</f>
        <v/>
      </c>
      <c r="U243" s="16" t="str">
        <f t="shared" si="46"/>
        <v/>
      </c>
      <c r="V243" s="14" t="str">
        <f t="shared" si="47"/>
        <v/>
      </c>
      <c r="W243" s="14" t="str">
        <f t="shared" si="48"/>
        <v/>
      </c>
      <c r="X243">
        <f t="shared" ca="1" si="38"/>
        <v>-3.9718047291280494E-3</v>
      </c>
    </row>
    <row r="244" spans="2:24" x14ac:dyDescent="0.25">
      <c r="B244" s="1">
        <v>40498</v>
      </c>
      <c r="C244" s="13">
        <f>ROW()</f>
        <v>244</v>
      </c>
      <c r="D244">
        <v>0.14000000000000001</v>
      </c>
      <c r="E244">
        <f t="shared" si="39"/>
        <v>0.14000000000000001</v>
      </c>
      <c r="F244">
        <v>111</v>
      </c>
      <c r="G244">
        <v>41.91</v>
      </c>
      <c r="H244" s="10">
        <f t="shared" ca="1" si="37"/>
        <v>5.7057745792094909</v>
      </c>
      <c r="I244">
        <v>73.86</v>
      </c>
      <c r="J244">
        <v>188.96</v>
      </c>
      <c r="K244">
        <v>9.5019768810680745</v>
      </c>
      <c r="L244">
        <v>12.429860375351314</v>
      </c>
      <c r="M244">
        <f ca="1">INDIRECT(J$13&amp;ROW())</f>
        <v>188.96</v>
      </c>
      <c r="N244">
        <f t="shared" ca="1" si="40"/>
        <v>-7.5630252100840067E-3</v>
      </c>
      <c r="O244" s="14">
        <f t="shared" ca="1" si="41"/>
        <v>-7.5685768957869382E-3</v>
      </c>
      <c r="P244" s="14">
        <f t="shared" ca="1" si="42"/>
        <v>1.896070259490482E-5</v>
      </c>
      <c r="Q244" s="14">
        <f t="shared" ca="1" si="43"/>
        <v>1.896070259490482E-5</v>
      </c>
      <c r="R244">
        <f t="shared" ca="1" si="44"/>
        <v>355.93731163351424</v>
      </c>
      <c r="S244" t="str">
        <f t="shared" si="45"/>
        <v/>
      </c>
      <c r="T244" s="17" t="str">
        <f>IF(S244=1,R244/INDEX($R220:$R$2011,MATCH(1,S220:S243,0),1)-1,"")</f>
        <v/>
      </c>
      <c r="U244" s="16" t="str">
        <f t="shared" si="46"/>
        <v/>
      </c>
      <c r="V244" s="14" t="str">
        <f t="shared" si="47"/>
        <v/>
      </c>
      <c r="W244" s="14" t="str">
        <f t="shared" si="48"/>
        <v/>
      </c>
      <c r="X244">
        <f t="shared" ca="1" si="38"/>
        <v>3.5666291989832434E-2</v>
      </c>
    </row>
    <row r="245" spans="2:24" x14ac:dyDescent="0.25">
      <c r="B245" s="1">
        <v>40499</v>
      </c>
      <c r="C245" s="13">
        <f>ROW()</f>
        <v>245</v>
      </c>
      <c r="D245">
        <v>0.14000000000000001</v>
      </c>
      <c r="E245">
        <f t="shared" si="39"/>
        <v>0.14000000000000001</v>
      </c>
      <c r="F245">
        <v>111.06</v>
      </c>
      <c r="G245">
        <v>42</v>
      </c>
      <c r="H245" s="10">
        <f t="shared" ca="1" si="37"/>
        <v>5.8257001015147143</v>
      </c>
      <c r="I245">
        <v>73.010000000000005</v>
      </c>
      <c r="J245">
        <v>197.36</v>
      </c>
      <c r="K245">
        <v>9.7098863129265176</v>
      </c>
      <c r="L245">
        <v>12.585613768594985</v>
      </c>
      <c r="M245">
        <f ca="1">INDIRECT(J$13&amp;ROW())</f>
        <v>197.36</v>
      </c>
      <c r="N245">
        <f t="shared" ca="1" si="40"/>
        <v>4.445385266723112E-2</v>
      </c>
      <c r="O245" s="14">
        <f t="shared" ca="1" si="41"/>
        <v>4.4448300981528188E-2</v>
      </c>
      <c r="P245" s="14">
        <f t="shared" ca="1" si="42"/>
        <v>2.2717128565803266E-3</v>
      </c>
      <c r="Q245" s="14" t="str">
        <f t="shared" ca="1" si="43"/>
        <v/>
      </c>
      <c r="R245">
        <f t="shared" ca="1" si="44"/>
        <v>371.7600964436408</v>
      </c>
      <c r="S245" t="str">
        <f t="shared" si="45"/>
        <v/>
      </c>
      <c r="T245" s="17" t="str">
        <f>IF(S245=1,R245/INDEX($R221:$R$2011,MATCH(1,S221:S244,0),1)-1,"")</f>
        <v/>
      </c>
      <c r="U245" s="16" t="str">
        <f t="shared" si="46"/>
        <v/>
      </c>
      <c r="V245" s="14" t="str">
        <f t="shared" si="47"/>
        <v/>
      </c>
      <c r="W245" s="14" t="str">
        <f t="shared" si="48"/>
        <v/>
      </c>
      <c r="X245">
        <f t="shared" ca="1" si="38"/>
        <v>2.1018272040084378E-2</v>
      </c>
    </row>
    <row r="246" spans="2:24" x14ac:dyDescent="0.25">
      <c r="B246" s="1">
        <v>40500</v>
      </c>
      <c r="C246" s="13">
        <f>ROW()</f>
        <v>246</v>
      </c>
      <c r="D246">
        <v>0.13</v>
      </c>
      <c r="E246">
        <f t="shared" si="39"/>
        <v>0.13</v>
      </c>
      <c r="F246">
        <v>112.69</v>
      </c>
      <c r="G246">
        <v>42.61</v>
      </c>
      <c r="H246" s="10">
        <f t="shared" ca="1" si="37"/>
        <v>5.7433970053525618</v>
      </c>
      <c r="I246">
        <v>70.83</v>
      </c>
      <c r="J246">
        <v>192.32</v>
      </c>
      <c r="K246">
        <v>10.373889249061564</v>
      </c>
      <c r="L246">
        <v>12.943621910975246</v>
      </c>
      <c r="M246">
        <f ca="1">INDIRECT(J$13&amp;ROW())</f>
        <v>192.32</v>
      </c>
      <c r="N246">
        <f t="shared" ca="1" si="40"/>
        <v>-2.5537089582488903E-2</v>
      </c>
      <c r="O246" s="14">
        <f t="shared" ca="1" si="41"/>
        <v>-2.5542244975665263E-2</v>
      </c>
      <c r="P246" s="14">
        <f t="shared" ca="1" si="42"/>
        <v>4.9854212799654439E-4</v>
      </c>
      <c r="Q246" s="14">
        <f t="shared" ca="1" si="43"/>
        <v>4.9854212799654439E-4</v>
      </c>
      <c r="R246">
        <f t="shared" ca="1" si="44"/>
        <v>362.26642555756484</v>
      </c>
      <c r="S246" t="str">
        <f t="shared" si="45"/>
        <v/>
      </c>
      <c r="T246" s="17" t="str">
        <f>IF(S246=1,R246/INDEX($R222:$R$2011,MATCH(1,S222:S245,0),1)-1,"")</f>
        <v/>
      </c>
      <c r="U246" s="16" t="str">
        <f t="shared" si="46"/>
        <v/>
      </c>
      <c r="V246" s="14" t="str">
        <f t="shared" si="47"/>
        <v/>
      </c>
      <c r="W246" s="14" t="str">
        <f t="shared" si="48"/>
        <v/>
      </c>
      <c r="X246">
        <f t="shared" ca="1" si="38"/>
        <v>-1.4127588912575989E-2</v>
      </c>
    </row>
    <row r="247" spans="2:24" x14ac:dyDescent="0.25">
      <c r="B247" s="1">
        <v>40501</v>
      </c>
      <c r="C247" s="13">
        <f>ROW()</f>
        <v>247</v>
      </c>
      <c r="D247">
        <v>0.12</v>
      </c>
      <c r="E247">
        <f t="shared" si="39"/>
        <v>0.12</v>
      </c>
      <c r="F247">
        <v>113</v>
      </c>
      <c r="G247">
        <v>42.81</v>
      </c>
      <c r="H247" s="10">
        <f t="shared" ca="1" si="37"/>
        <v>5.522330696946093</v>
      </c>
      <c r="I247">
        <v>70.44</v>
      </c>
      <c r="J247">
        <v>181.32</v>
      </c>
      <c r="K247">
        <v>10.498783113101391</v>
      </c>
      <c r="L247">
        <v>13.015758266490232</v>
      </c>
      <c r="M247">
        <f ca="1">INDIRECT(J$13&amp;ROW())</f>
        <v>181.32</v>
      </c>
      <c r="N247">
        <f t="shared" ca="1" si="40"/>
        <v>-5.7196339434276156E-2</v>
      </c>
      <c r="O247" s="14">
        <f t="shared" ca="1" si="41"/>
        <v>-5.7201098495503255E-2</v>
      </c>
      <c r="P247" s="14">
        <f t="shared" ca="1" si="42"/>
        <v>2.9145865040950724E-3</v>
      </c>
      <c r="Q247" s="14">
        <f t="shared" ca="1" si="43"/>
        <v>2.9145865040950724E-3</v>
      </c>
      <c r="R247">
        <f t="shared" ca="1" si="44"/>
        <v>341.54611211573246</v>
      </c>
      <c r="S247" t="str">
        <f t="shared" si="45"/>
        <v/>
      </c>
      <c r="T247" s="17" t="str">
        <f>IF(S247=1,R247/INDEX($R223:$R$2011,MATCH(1,S223:S246,0),1)-1,"")</f>
        <v/>
      </c>
      <c r="U247" s="16" t="str">
        <f t="shared" si="46"/>
        <v/>
      </c>
      <c r="V247" s="14" t="str">
        <f t="shared" si="47"/>
        <v/>
      </c>
      <c r="W247" s="14" t="str">
        <f t="shared" si="48"/>
        <v/>
      </c>
      <c r="X247">
        <f t="shared" ca="1" si="38"/>
        <v>-3.8490514968832226E-2</v>
      </c>
    </row>
    <row r="248" spans="2:24" x14ac:dyDescent="0.25">
      <c r="B248" s="1">
        <v>40504</v>
      </c>
      <c r="C248" s="13">
        <f>ROW()</f>
        <v>248</v>
      </c>
      <c r="D248">
        <v>0.14000000000000001</v>
      </c>
      <c r="E248">
        <f t="shared" si="39"/>
        <v>0.14000000000000001</v>
      </c>
      <c r="F248">
        <v>112.91</v>
      </c>
      <c r="G248">
        <v>42.88</v>
      </c>
      <c r="H248" s="10">
        <f t="shared" ca="1" si="37"/>
        <v>5.3213351468357954</v>
      </c>
      <c r="I248">
        <v>69.7</v>
      </c>
      <c r="J248">
        <v>177.8</v>
      </c>
      <c r="K248">
        <v>10.845556048369598</v>
      </c>
      <c r="L248">
        <v>13.133536267139279</v>
      </c>
      <c r="M248">
        <f ca="1">INDIRECT(J$13&amp;ROW())</f>
        <v>177.8</v>
      </c>
      <c r="N248">
        <f t="shared" ca="1" si="40"/>
        <v>-1.9413192146481295E-2</v>
      </c>
      <c r="O248" s="14">
        <f t="shared" ca="1" si="41"/>
        <v>-1.9418743832184227E-2</v>
      </c>
      <c r="P248" s="14">
        <f t="shared" ca="1" si="42"/>
        <v>2.6258762949193514E-4</v>
      </c>
      <c r="Q248" s="14">
        <f t="shared" ca="1" si="43"/>
        <v>2.6258762949193514E-4</v>
      </c>
      <c r="R248">
        <f t="shared" ca="1" si="44"/>
        <v>334.91561181434611</v>
      </c>
      <c r="S248" t="str">
        <f t="shared" si="45"/>
        <v/>
      </c>
      <c r="T248" s="17" t="str">
        <f>IF(S248=1,R248/INDEX($R224:$R$2011,MATCH(1,S224:S247,0),1)-1,"")</f>
        <v/>
      </c>
      <c r="U248" s="16" t="str">
        <f t="shared" si="46"/>
        <v/>
      </c>
      <c r="V248" s="14" t="str">
        <f t="shared" si="47"/>
        <v/>
      </c>
      <c r="W248" s="14" t="str">
        <f t="shared" si="48"/>
        <v/>
      </c>
      <c r="X248">
        <f t="shared" ca="1" si="38"/>
        <v>-3.6396869572017904E-2</v>
      </c>
    </row>
    <row r="249" spans="2:24" x14ac:dyDescent="0.25">
      <c r="B249" s="1">
        <v>40505</v>
      </c>
      <c r="C249" s="13">
        <f>ROW()</f>
        <v>249</v>
      </c>
      <c r="D249">
        <v>0.15</v>
      </c>
      <c r="E249">
        <f t="shared" si="39"/>
        <v>0.15</v>
      </c>
      <c r="F249">
        <v>111.27</v>
      </c>
      <c r="G249">
        <v>42.28</v>
      </c>
      <c r="H249" s="10">
        <f t="shared" ca="1" si="37"/>
        <v>5.3200194600234001</v>
      </c>
      <c r="I249">
        <v>71.09</v>
      </c>
      <c r="J249">
        <v>171.68</v>
      </c>
      <c r="K249">
        <v>10.348485562848722</v>
      </c>
      <c r="L249">
        <v>12.842169285289938</v>
      </c>
      <c r="M249">
        <f ca="1">INDIRECT(J$13&amp;ROW())</f>
        <v>171.68</v>
      </c>
      <c r="N249">
        <f t="shared" ca="1" si="40"/>
        <v>-3.4420697412823387E-2</v>
      </c>
      <c r="O249" s="14">
        <f t="shared" ca="1" si="41"/>
        <v>-3.4426645351638197E-2</v>
      </c>
      <c r="P249" s="14">
        <f t="shared" ca="1" si="42"/>
        <v>9.7421749349167384E-4</v>
      </c>
      <c r="Q249" s="14">
        <f t="shared" ca="1" si="43"/>
        <v>9.7421749349167384E-4</v>
      </c>
      <c r="R249">
        <f t="shared" ca="1" si="44"/>
        <v>323.38758288125388</v>
      </c>
      <c r="S249" t="str">
        <f t="shared" si="45"/>
        <v/>
      </c>
      <c r="T249" s="17" t="str">
        <f>IF(S249=1,R249/INDEX($R225:$R$2011,MATCH(1,S225:S248,0),1)-1,"")</f>
        <v/>
      </c>
      <c r="U249" s="16" t="str">
        <f t="shared" si="46"/>
        <v/>
      </c>
      <c r="V249" s="14" t="str">
        <f t="shared" si="47"/>
        <v/>
      </c>
      <c r="W249" s="14" t="str">
        <f t="shared" si="48"/>
        <v/>
      </c>
      <c r="X249">
        <f t="shared" ca="1" si="38"/>
        <v>-2.4724750012745694E-4</v>
      </c>
    </row>
    <row r="250" spans="2:24" x14ac:dyDescent="0.25">
      <c r="B250" s="1">
        <v>40506</v>
      </c>
      <c r="C250" s="13">
        <f>ROW()</f>
        <v>250</v>
      </c>
      <c r="D250">
        <v>0.16</v>
      </c>
      <c r="E250">
        <f t="shared" si="39"/>
        <v>0.16</v>
      </c>
      <c r="F250">
        <v>112.92</v>
      </c>
      <c r="G250">
        <v>43.01</v>
      </c>
      <c r="H250" s="10">
        <f t="shared" ca="1" si="37"/>
        <v>5.3155008892350182</v>
      </c>
      <c r="I250">
        <v>70.040000000000006</v>
      </c>
      <c r="J250">
        <v>179.48</v>
      </c>
      <c r="K250">
        <v>10.791277467597927</v>
      </c>
      <c r="L250">
        <v>13.029005854753274</v>
      </c>
      <c r="M250">
        <f ca="1">INDIRECT(J$13&amp;ROW())</f>
        <v>179.48</v>
      </c>
      <c r="N250">
        <f t="shared" ca="1" si="40"/>
        <v>4.5433364398881571E-2</v>
      </c>
      <c r="O250" s="14">
        <f t="shared" ca="1" si="41"/>
        <v>4.5427020246361804E-2</v>
      </c>
      <c r="P250" s="14">
        <f t="shared" ca="1" si="42"/>
        <v>2.3659671403456427E-3</v>
      </c>
      <c r="Q250" s="14" t="str">
        <f t="shared" ca="1" si="43"/>
        <v/>
      </c>
      <c r="R250">
        <f t="shared" ca="1" si="44"/>
        <v>338.08016877637141</v>
      </c>
      <c r="S250" t="str">
        <f t="shared" si="45"/>
        <v/>
      </c>
      <c r="T250" s="17" t="str">
        <f>IF(S250=1,R250/INDEX($R226:$R$2011,MATCH(1,S226:S249,0),1)-1,"")</f>
        <v/>
      </c>
      <c r="U250" s="16" t="str">
        <f t="shared" si="46"/>
        <v/>
      </c>
      <c r="V250" s="14" t="str">
        <f t="shared" si="47"/>
        <v/>
      </c>
      <c r="W250" s="14" t="str">
        <f t="shared" si="48"/>
        <v/>
      </c>
      <c r="X250">
        <f t="shared" ca="1" si="38"/>
        <v>-8.4935230450494854E-4</v>
      </c>
    </row>
    <row r="251" spans="2:24" x14ac:dyDescent="0.25">
      <c r="B251" s="1">
        <v>40508</v>
      </c>
      <c r="C251" s="13">
        <f>ROW()</f>
        <v>251</v>
      </c>
      <c r="D251">
        <v>0.16</v>
      </c>
      <c r="E251">
        <f t="shared" si="39"/>
        <v>0.16</v>
      </c>
      <c r="F251">
        <v>111.6</v>
      </c>
      <c r="G251">
        <v>42.69</v>
      </c>
      <c r="H251" s="10">
        <f t="shared" ca="1" si="37"/>
        <v>5.2882174992344675</v>
      </c>
      <c r="I251">
        <v>71.78</v>
      </c>
      <c r="J251">
        <v>172.64</v>
      </c>
      <c r="K251">
        <v>10.09904747053805</v>
      </c>
      <c r="L251">
        <v>12.666140850408684</v>
      </c>
      <c r="M251">
        <f ca="1">INDIRECT(J$13&amp;ROW())</f>
        <v>172.64</v>
      </c>
      <c r="N251">
        <f t="shared" ca="1" si="40"/>
        <v>-3.8110095832404767E-2</v>
      </c>
      <c r="O251" s="14">
        <f t="shared" ca="1" si="41"/>
        <v>-3.8116439984924533E-2</v>
      </c>
      <c r="P251" s="14">
        <f t="shared" ca="1" si="42"/>
        <v>1.2181671931314482E-3</v>
      </c>
      <c r="Q251" s="14">
        <f t="shared" ca="1" si="43"/>
        <v>1.2181671931314482E-3</v>
      </c>
      <c r="R251">
        <f t="shared" ca="1" si="44"/>
        <v>325.19590114526829</v>
      </c>
      <c r="S251" t="str">
        <f t="shared" si="45"/>
        <v/>
      </c>
      <c r="T251" s="17" t="str">
        <f>IF(S251=1,R251/INDEX($R227:$R$2011,MATCH(1,S227:S250,0),1)-1,"")</f>
        <v/>
      </c>
      <c r="U251" s="16" t="str">
        <f t="shared" si="46"/>
        <v/>
      </c>
      <c r="V251" s="14" t="str">
        <f t="shared" si="47"/>
        <v/>
      </c>
      <c r="W251" s="14" t="str">
        <f t="shared" si="48"/>
        <v/>
      </c>
      <c r="X251">
        <f t="shared" ca="1" si="38"/>
        <v>-5.1327975611489655E-3</v>
      </c>
    </row>
    <row r="252" spans="2:24" x14ac:dyDescent="0.25">
      <c r="B252" s="1">
        <v>40511</v>
      </c>
      <c r="C252" s="13">
        <f>ROW()</f>
        <v>252</v>
      </c>
      <c r="D252">
        <v>0.16</v>
      </c>
      <c r="E252">
        <f t="shared" si="39"/>
        <v>0.16</v>
      </c>
      <c r="F252">
        <v>111.94</v>
      </c>
      <c r="G252">
        <v>42.59</v>
      </c>
      <c r="H252" s="10">
        <f t="shared" ca="1" si="37"/>
        <v>5.1907618671869473</v>
      </c>
      <c r="I252">
        <v>71.87</v>
      </c>
      <c r="J252">
        <v>183.04</v>
      </c>
      <c r="K252">
        <v>9.9999942575886909</v>
      </c>
      <c r="L252">
        <v>12.669096945998229</v>
      </c>
      <c r="M252">
        <f ca="1">INDIRECT(J$13&amp;ROW())</f>
        <v>183.04</v>
      </c>
      <c r="N252">
        <f t="shared" ca="1" si="40"/>
        <v>6.024096385542177E-2</v>
      </c>
      <c r="O252" s="14">
        <f t="shared" ca="1" si="41"/>
        <v>6.0234619702902004E-2</v>
      </c>
      <c r="P252" s="14">
        <f t="shared" ca="1" si="42"/>
        <v>4.0257511998064632E-3</v>
      </c>
      <c r="Q252" s="14" t="str">
        <f t="shared" ca="1" si="43"/>
        <v/>
      </c>
      <c r="R252">
        <f t="shared" ca="1" si="44"/>
        <v>344.78601567209171</v>
      </c>
      <c r="S252" t="str">
        <f t="shared" si="45"/>
        <v/>
      </c>
      <c r="T252" s="17" t="str">
        <f>IF(S252=1,R252/INDEX($R228:$R$2011,MATCH(1,S228:S251,0),1)-1,"")</f>
        <v/>
      </c>
      <c r="U252" s="16" t="str">
        <f t="shared" si="46"/>
        <v/>
      </c>
      <c r="V252" s="14" t="str">
        <f t="shared" si="47"/>
        <v/>
      </c>
      <c r="W252" s="14" t="str">
        <f t="shared" si="48"/>
        <v/>
      </c>
      <c r="X252">
        <f t="shared" ca="1" si="38"/>
        <v>-1.8428824469044241E-2</v>
      </c>
    </row>
    <row r="253" spans="2:24" x14ac:dyDescent="0.25">
      <c r="B253" s="1">
        <v>40512</v>
      </c>
      <c r="C253" s="13">
        <f>ROW()</f>
        <v>253</v>
      </c>
      <c r="D253">
        <v>0.16</v>
      </c>
      <c r="E253">
        <f t="shared" si="39"/>
        <v>0.16</v>
      </c>
      <c r="F253">
        <v>111.31</v>
      </c>
      <c r="G253">
        <v>42.42</v>
      </c>
      <c r="H253" s="10">
        <f t="shared" ca="1" si="37"/>
        <v>5.39971508583388</v>
      </c>
      <c r="I253">
        <v>74.56</v>
      </c>
      <c r="J253">
        <v>184.4</v>
      </c>
      <c r="K253">
        <v>9.2874866028180261</v>
      </c>
      <c r="L253">
        <v>12.299994672098268</v>
      </c>
      <c r="M253">
        <f ca="1">INDIRECT(J$13&amp;ROW())</f>
        <v>184.4</v>
      </c>
      <c r="N253">
        <f t="shared" ca="1" si="40"/>
        <v>7.4300699300700046E-3</v>
      </c>
      <c r="O253" s="14">
        <f t="shared" ca="1" si="41"/>
        <v>7.4237257775502385E-3</v>
      </c>
      <c r="P253" s="14">
        <f t="shared" ca="1" si="42"/>
        <v>1.1316520968724628E-4</v>
      </c>
      <c r="Q253" s="14" t="str">
        <f t="shared" ca="1" si="43"/>
        <v/>
      </c>
      <c r="R253">
        <f t="shared" ca="1" si="44"/>
        <v>347.34779987944557</v>
      </c>
      <c r="S253">
        <f t="shared" si="45"/>
        <v>1</v>
      </c>
      <c r="T253" s="17">
        <f ca="1">IF(S253=1,R253/INDEX($R229:$R$2011,MATCH(1,S229:S252,0),1)-1,"")</f>
        <v>-0.11685823754789282</v>
      </c>
      <c r="U253" s="16">
        <f t="shared" ca="1" si="46"/>
        <v>-0.11699147320328263</v>
      </c>
      <c r="V253" s="14">
        <f t="shared" ca="1" si="47"/>
        <v>3.020875664731811E-3</v>
      </c>
      <c r="W253" s="14">
        <f t="shared" ca="1" si="48"/>
        <v>3.020875664731811E-3</v>
      </c>
      <c r="X253">
        <f t="shared" ca="1" si="38"/>
        <v>4.0254826554039433E-2</v>
      </c>
    </row>
    <row r="254" spans="2:24" x14ac:dyDescent="0.25">
      <c r="B254" s="1">
        <v>40513</v>
      </c>
      <c r="C254" s="13">
        <f>ROW()</f>
        <v>254</v>
      </c>
      <c r="D254">
        <v>0.14000000000000001</v>
      </c>
      <c r="E254">
        <f t="shared" si="39"/>
        <v>0.14000000000000001</v>
      </c>
      <c r="F254">
        <v>113.68</v>
      </c>
      <c r="G254">
        <v>43.37</v>
      </c>
      <c r="H254" s="10">
        <f t="shared" ca="1" si="37"/>
        <v>5.5646717712551776</v>
      </c>
      <c r="I254">
        <v>72.569999999999993</v>
      </c>
      <c r="J254">
        <v>197.16</v>
      </c>
      <c r="K254">
        <v>9.7505563819729169</v>
      </c>
      <c r="L254">
        <v>12.520060860162486</v>
      </c>
      <c r="M254">
        <f ca="1">INDIRECT(J$13&amp;ROW())</f>
        <v>197.16</v>
      </c>
      <c r="N254">
        <f t="shared" ca="1" si="40"/>
        <v>6.9197396963123659E-2</v>
      </c>
      <c r="O254" s="14">
        <f t="shared" ca="1" si="41"/>
        <v>6.9191845277420727E-2</v>
      </c>
      <c r="P254" s="14">
        <f t="shared" ca="1" si="42"/>
        <v>5.2426336559827516E-3</v>
      </c>
      <c r="Q254" s="14" t="str">
        <f t="shared" ca="1" si="43"/>
        <v/>
      </c>
      <c r="R254">
        <f t="shared" ca="1" si="44"/>
        <v>371.38336347197122</v>
      </c>
      <c r="S254" t="str">
        <f t="shared" si="45"/>
        <v/>
      </c>
      <c r="T254" s="17" t="str">
        <f>IF(S254=1,R254/INDEX($R230:$R$2011,MATCH(1,S230:S253,0),1)-1,"")</f>
        <v/>
      </c>
      <c r="U254" s="16" t="str">
        <f t="shared" si="46"/>
        <v/>
      </c>
      <c r="V254" s="14" t="str">
        <f t="shared" si="47"/>
        <v/>
      </c>
      <c r="W254" s="14" t="str">
        <f t="shared" si="48"/>
        <v/>
      </c>
      <c r="X254">
        <f t="shared" ca="1" si="38"/>
        <v>3.0549146167741386E-2</v>
      </c>
    </row>
    <row r="255" spans="2:24" x14ac:dyDescent="0.25">
      <c r="B255" s="1">
        <v>40514</v>
      </c>
      <c r="C255" s="13">
        <f>ROW()</f>
        <v>255</v>
      </c>
      <c r="D255">
        <v>0.13</v>
      </c>
      <c r="E255">
        <f t="shared" si="39"/>
        <v>0.13</v>
      </c>
      <c r="F255">
        <v>115.13</v>
      </c>
      <c r="G255">
        <v>44</v>
      </c>
      <c r="H255" s="10">
        <f t="shared" ca="1" si="37"/>
        <v>5.1922442557586503</v>
      </c>
      <c r="I255">
        <v>70.13</v>
      </c>
      <c r="J255">
        <v>187.8</v>
      </c>
      <c r="K255">
        <v>10.563210011864827</v>
      </c>
      <c r="L255">
        <v>12.997484047129888</v>
      </c>
      <c r="M255">
        <f ca="1">INDIRECT(J$13&amp;ROW())</f>
        <v>187.8</v>
      </c>
      <c r="N255">
        <f t="shared" ca="1" si="40"/>
        <v>-4.7474132684114378E-2</v>
      </c>
      <c r="O255" s="14">
        <f t="shared" ca="1" si="41"/>
        <v>-4.7479288077290738E-2</v>
      </c>
      <c r="P255" s="14">
        <f t="shared" ca="1" si="42"/>
        <v>1.9593990842340088E-3</v>
      </c>
      <c r="Q255" s="14">
        <f t="shared" ca="1" si="43"/>
        <v>1.9593990842340088E-3</v>
      </c>
      <c r="R255">
        <f t="shared" ca="1" si="44"/>
        <v>353.75226039783018</v>
      </c>
      <c r="S255" t="str">
        <f t="shared" si="45"/>
        <v/>
      </c>
      <c r="T255" s="17" t="str">
        <f>IF(S255=1,R255/INDEX($R231:$R$2011,MATCH(1,S231:S254,0),1)-1,"")</f>
        <v/>
      </c>
      <c r="U255" s="16" t="str">
        <f t="shared" si="46"/>
        <v/>
      </c>
      <c r="V255" s="14" t="str">
        <f t="shared" si="47"/>
        <v/>
      </c>
      <c r="W255" s="14" t="str">
        <f t="shared" si="48"/>
        <v/>
      </c>
      <c r="X255">
        <f t="shared" ca="1" si="38"/>
        <v>-6.692713080047874E-2</v>
      </c>
    </row>
    <row r="256" spans="2:24" x14ac:dyDescent="0.25">
      <c r="B256" s="1">
        <v>40515</v>
      </c>
      <c r="C256" s="13">
        <f>ROW()</f>
        <v>256</v>
      </c>
      <c r="D256">
        <v>0.12</v>
      </c>
      <c r="E256">
        <f t="shared" si="39"/>
        <v>0.12</v>
      </c>
      <c r="F256">
        <v>115.44</v>
      </c>
      <c r="G256">
        <v>44.17</v>
      </c>
      <c r="H256" s="10">
        <f t="shared" ca="1" si="37"/>
        <v>5.0978128059880818</v>
      </c>
      <c r="I256">
        <v>68.63</v>
      </c>
      <c r="J256">
        <v>173.24</v>
      </c>
      <c r="K256">
        <v>10.971074278265974</v>
      </c>
      <c r="L256">
        <v>13.275509137835003</v>
      </c>
      <c r="M256">
        <f ca="1">INDIRECT(J$13&amp;ROW())</f>
        <v>173.24</v>
      </c>
      <c r="N256">
        <f t="shared" ca="1" si="40"/>
        <v>-7.7529286474973369E-2</v>
      </c>
      <c r="O256" s="14">
        <f t="shared" ca="1" si="41"/>
        <v>-7.7534045536200469E-2</v>
      </c>
      <c r="P256" s="14">
        <f t="shared" ca="1" si="42"/>
        <v>5.5234412231625956E-3</v>
      </c>
      <c r="Q256" s="14">
        <f t="shared" ca="1" si="43"/>
        <v>5.5234412231625956E-3</v>
      </c>
      <c r="R256">
        <f t="shared" ca="1" si="44"/>
        <v>326.32610006027744</v>
      </c>
      <c r="S256" t="str">
        <f t="shared" si="45"/>
        <v/>
      </c>
      <c r="T256" s="17" t="str">
        <f>IF(S256=1,R256/INDEX($R232:$R$2011,MATCH(1,S232:S255,0),1)-1,"")</f>
        <v/>
      </c>
      <c r="U256" s="16" t="str">
        <f t="shared" si="46"/>
        <v/>
      </c>
      <c r="V256" s="14" t="str">
        <f t="shared" si="47"/>
        <v/>
      </c>
      <c r="W256" s="14" t="str">
        <f t="shared" si="48"/>
        <v/>
      </c>
      <c r="X256">
        <f t="shared" ca="1" si="38"/>
        <v>-1.8187019931860018E-2</v>
      </c>
    </row>
    <row r="257" spans="2:24" x14ac:dyDescent="0.25">
      <c r="B257" s="1">
        <v>40518</v>
      </c>
      <c r="C257" s="13">
        <f>ROW()</f>
        <v>257</v>
      </c>
      <c r="D257">
        <v>0.14000000000000001</v>
      </c>
      <c r="E257">
        <f t="shared" si="39"/>
        <v>0.14000000000000001</v>
      </c>
      <c r="F257">
        <v>115.32</v>
      </c>
      <c r="G257">
        <v>44.14</v>
      </c>
      <c r="H257" s="10">
        <f t="shared" ca="1" si="37"/>
        <v>5.5663144328994401</v>
      </c>
      <c r="I257">
        <v>68.02</v>
      </c>
      <c r="J257">
        <v>165.2</v>
      </c>
      <c r="K257">
        <v>11.236173301631517</v>
      </c>
      <c r="L257">
        <v>13.375907488567339</v>
      </c>
      <c r="M257">
        <f ca="1">INDIRECT(J$13&amp;ROW())</f>
        <v>165.2</v>
      </c>
      <c r="N257">
        <f t="shared" ca="1" si="40"/>
        <v>-4.6409605172015866E-2</v>
      </c>
      <c r="O257" s="14">
        <f t="shared" ca="1" si="41"/>
        <v>-4.6415156857718798E-2</v>
      </c>
      <c r="P257" s="14">
        <f t="shared" ca="1" si="42"/>
        <v>1.8663237096419039E-3</v>
      </c>
      <c r="Q257" s="14">
        <f t="shared" ca="1" si="43"/>
        <v>1.8663237096419039E-3</v>
      </c>
      <c r="R257">
        <f t="shared" ca="1" si="44"/>
        <v>311.1814345991562</v>
      </c>
      <c r="S257" t="str">
        <f t="shared" si="45"/>
        <v/>
      </c>
      <c r="T257" s="17" t="str">
        <f>IF(S257=1,R257/INDEX($R233:$R$2011,MATCH(1,S233:S256,0),1)-1,"")</f>
        <v/>
      </c>
      <c r="U257" s="16" t="str">
        <f t="shared" si="46"/>
        <v/>
      </c>
      <c r="V257" s="14" t="str">
        <f t="shared" si="47"/>
        <v/>
      </c>
      <c r="W257" s="14" t="str">
        <f t="shared" si="48"/>
        <v/>
      </c>
      <c r="X257">
        <f t="shared" ca="1" si="38"/>
        <v>9.190247754116021E-2</v>
      </c>
    </row>
    <row r="258" spans="2:24" x14ac:dyDescent="0.25">
      <c r="B258" s="1">
        <v>40519</v>
      </c>
      <c r="C258" s="13">
        <f>ROW()</f>
        <v>258</v>
      </c>
      <c r="D258">
        <v>0.14000000000000001</v>
      </c>
      <c r="E258">
        <f t="shared" si="39"/>
        <v>0.14000000000000001</v>
      </c>
      <c r="F258">
        <v>115.39</v>
      </c>
      <c r="G258">
        <v>44.15</v>
      </c>
      <c r="H258" s="10">
        <f t="shared" ca="1" si="37"/>
        <v>5.5133806175292506</v>
      </c>
      <c r="I258">
        <v>67.5</v>
      </c>
      <c r="J258">
        <v>162.19999999999999</v>
      </c>
      <c r="K258">
        <v>11.280908404366411</v>
      </c>
      <c r="L258">
        <v>13.391181997072364</v>
      </c>
      <c r="M258">
        <f ca="1">INDIRECT(J$13&amp;ROW())</f>
        <v>162.19999999999999</v>
      </c>
      <c r="N258">
        <f t="shared" ca="1" si="40"/>
        <v>-1.8159806295399483E-2</v>
      </c>
      <c r="O258" s="14">
        <f t="shared" ca="1" si="41"/>
        <v>-1.8165357981102415E-2</v>
      </c>
      <c r="P258" s="14">
        <f t="shared" ca="1" si="42"/>
        <v>2.2353748359489191E-4</v>
      </c>
      <c r="Q258" s="14">
        <f t="shared" ca="1" si="43"/>
        <v>2.2353748359489191E-4</v>
      </c>
      <c r="R258">
        <f t="shared" ca="1" si="44"/>
        <v>305.53044002411099</v>
      </c>
      <c r="S258" t="str">
        <f t="shared" si="45"/>
        <v/>
      </c>
      <c r="T258" s="17" t="str">
        <f>IF(S258=1,R258/INDEX($R234:$R$2011,MATCH(1,S234:S257,0),1)-1,"")</f>
        <v/>
      </c>
      <c r="U258" s="16" t="str">
        <f t="shared" si="46"/>
        <v/>
      </c>
      <c r="V258" s="14" t="str">
        <f t="shared" si="47"/>
        <v/>
      </c>
      <c r="W258" s="14" t="str">
        <f t="shared" si="48"/>
        <v/>
      </c>
      <c r="X258">
        <f t="shared" ca="1" si="38"/>
        <v>-9.509670358779386E-3</v>
      </c>
    </row>
    <row r="259" spans="2:24" x14ac:dyDescent="0.25">
      <c r="B259" s="1">
        <v>40520</v>
      </c>
      <c r="C259" s="13">
        <f>ROW()</f>
        <v>259</v>
      </c>
      <c r="D259">
        <v>0.14000000000000001</v>
      </c>
      <c r="E259">
        <f t="shared" si="39"/>
        <v>0.14000000000000001</v>
      </c>
      <c r="F259">
        <v>115.81</v>
      </c>
      <c r="G259">
        <v>44.27</v>
      </c>
      <c r="H259" s="10">
        <f t="shared" ca="1" si="37"/>
        <v>5.3751887818204018</v>
      </c>
      <c r="I259">
        <v>66.77</v>
      </c>
      <c r="J259">
        <v>160.6</v>
      </c>
      <c r="K259">
        <v>11.616938198386052</v>
      </c>
      <c r="L259">
        <v>13.641304123123017</v>
      </c>
      <c r="M259">
        <f ca="1">INDIRECT(J$13&amp;ROW())</f>
        <v>160.6</v>
      </c>
      <c r="N259">
        <f t="shared" ca="1" si="40"/>
        <v>-9.8643649815043366E-3</v>
      </c>
      <c r="O259" s="14">
        <f t="shared" ca="1" si="41"/>
        <v>-9.869916667207268E-3</v>
      </c>
      <c r="P259" s="14">
        <f t="shared" ca="1" si="42"/>
        <v>4.4298723998478189E-5</v>
      </c>
      <c r="Q259" s="14">
        <f t="shared" ca="1" si="43"/>
        <v>4.4298723998478189E-5</v>
      </c>
      <c r="R259">
        <f t="shared" ca="1" si="44"/>
        <v>302.51657625075353</v>
      </c>
      <c r="S259" t="str">
        <f t="shared" si="45"/>
        <v/>
      </c>
      <c r="T259" s="17" t="str">
        <f>IF(S259=1,R259/INDEX($R235:$R$2011,MATCH(1,S235:S258,0),1)-1,"")</f>
        <v/>
      </c>
      <c r="U259" s="16" t="str">
        <f t="shared" si="46"/>
        <v/>
      </c>
      <c r="V259" s="14" t="str">
        <f t="shared" si="47"/>
        <v/>
      </c>
      <c r="W259" s="14" t="str">
        <f t="shared" si="48"/>
        <v/>
      </c>
      <c r="X259">
        <f t="shared" ca="1" si="38"/>
        <v>-2.5064809650449504E-2</v>
      </c>
    </row>
    <row r="260" spans="2:24" x14ac:dyDescent="0.25">
      <c r="B260" s="1">
        <v>40521</v>
      </c>
      <c r="C260" s="13">
        <f>ROW()</f>
        <v>260</v>
      </c>
      <c r="D260">
        <v>0.12</v>
      </c>
      <c r="E260">
        <f t="shared" si="39"/>
        <v>0.12</v>
      </c>
      <c r="F260">
        <v>116.26</v>
      </c>
      <c r="G260">
        <v>44.46</v>
      </c>
      <c r="H260" s="10">
        <f t="shared" ca="1" si="37"/>
        <v>5.3954068370981405</v>
      </c>
      <c r="I260">
        <v>65.94</v>
      </c>
      <c r="J260">
        <v>156.19999999999999</v>
      </c>
      <c r="K260">
        <v>11.84435362350921</v>
      </c>
      <c r="L260">
        <v>13.815590494259244</v>
      </c>
      <c r="M260">
        <f ca="1">INDIRECT(J$13&amp;ROW())</f>
        <v>156.19999999999999</v>
      </c>
      <c r="N260">
        <f t="shared" ca="1" si="40"/>
        <v>-2.7397260273972601E-2</v>
      </c>
      <c r="O260" s="14">
        <f t="shared" ca="1" si="41"/>
        <v>-2.7402019335199701E-2</v>
      </c>
      <c r="P260" s="14">
        <f t="shared" ca="1" si="42"/>
        <v>5.8505118436207048E-4</v>
      </c>
      <c r="Q260" s="14">
        <f t="shared" ca="1" si="43"/>
        <v>5.8505118436207048E-4</v>
      </c>
      <c r="R260">
        <f t="shared" ca="1" si="44"/>
        <v>294.22845087402055</v>
      </c>
      <c r="S260" t="str">
        <f t="shared" si="45"/>
        <v/>
      </c>
      <c r="T260" s="17" t="str">
        <f>IF(S260=1,R260/INDEX($R236:$R$2011,MATCH(1,S236:S259,0),1)-1,"")</f>
        <v/>
      </c>
      <c r="U260" s="16" t="str">
        <f t="shared" si="46"/>
        <v/>
      </c>
      <c r="V260" s="14" t="str">
        <f t="shared" si="47"/>
        <v/>
      </c>
      <c r="W260" s="14" t="str">
        <f t="shared" si="48"/>
        <v/>
      </c>
      <c r="X260">
        <f t="shared" ca="1" si="38"/>
        <v>3.7613665488583983E-3</v>
      </c>
    </row>
    <row r="261" spans="2:24" x14ac:dyDescent="0.25">
      <c r="B261" s="1">
        <v>40522</v>
      </c>
      <c r="C261" s="13">
        <f>ROW()</f>
        <v>261</v>
      </c>
      <c r="D261">
        <v>0.12</v>
      </c>
      <c r="E261">
        <f t="shared" si="39"/>
        <v>0.12</v>
      </c>
      <c r="F261">
        <v>116.94</v>
      </c>
      <c r="G261">
        <v>44.75</v>
      </c>
      <c r="H261" s="10">
        <f t="shared" ca="1" si="37"/>
        <v>5.5508765208316913</v>
      </c>
      <c r="I261">
        <v>64.67</v>
      </c>
      <c r="J261">
        <v>154.16</v>
      </c>
      <c r="K261">
        <v>11.894630249739089</v>
      </c>
      <c r="L261">
        <v>14.066233814558947</v>
      </c>
      <c r="M261">
        <f ca="1">INDIRECT(J$13&amp;ROW())</f>
        <v>154.16</v>
      </c>
      <c r="N261">
        <f t="shared" ca="1" si="40"/>
        <v>-1.3060179257362359E-2</v>
      </c>
      <c r="O261" s="14">
        <f t="shared" ca="1" si="41"/>
        <v>-1.3064938318589459E-2</v>
      </c>
      <c r="P261" s="14">
        <f t="shared" ca="1" si="42"/>
        <v>9.7037281701536975E-5</v>
      </c>
      <c r="Q261" s="14">
        <f t="shared" ca="1" si="43"/>
        <v>9.7037281701536975E-5</v>
      </c>
      <c r="R261">
        <f t="shared" ca="1" si="44"/>
        <v>290.38577456298981</v>
      </c>
      <c r="S261" t="str">
        <f t="shared" si="45"/>
        <v/>
      </c>
      <c r="T261" s="17" t="str">
        <f>IF(S261=1,R261/INDEX($R237:$R$2011,MATCH(1,S237:S260,0),1)-1,"")</f>
        <v/>
      </c>
      <c r="U261" s="16" t="str">
        <f t="shared" si="46"/>
        <v/>
      </c>
      <c r="V261" s="14" t="str">
        <f t="shared" si="47"/>
        <v/>
      </c>
      <c r="W261" s="14" t="str">
        <f t="shared" si="48"/>
        <v/>
      </c>
      <c r="X261">
        <f t="shared" ca="1" si="38"/>
        <v>2.8815191963757165E-2</v>
      </c>
    </row>
    <row r="262" spans="2:24" x14ac:dyDescent="0.25">
      <c r="B262" s="1">
        <v>40525</v>
      </c>
      <c r="C262" s="13">
        <f>ROW()</f>
        <v>262</v>
      </c>
      <c r="D262">
        <v>0.14000000000000001</v>
      </c>
      <c r="E262">
        <f t="shared" si="39"/>
        <v>0.14000000000000001</v>
      </c>
      <c r="F262">
        <v>117.01</v>
      </c>
      <c r="G262">
        <v>44.68</v>
      </c>
      <c r="H262" s="10">
        <f t="shared" ca="1" si="37"/>
        <v>5.5518716280062934</v>
      </c>
      <c r="I262">
        <v>64.5</v>
      </c>
      <c r="J262">
        <v>152.52000000000001</v>
      </c>
      <c r="K262">
        <v>11.7405040821423</v>
      </c>
      <c r="L262">
        <v>14.049426866146327</v>
      </c>
      <c r="M262">
        <f ca="1">INDIRECT(J$13&amp;ROW())</f>
        <v>152.52000000000001</v>
      </c>
      <c r="N262">
        <f t="shared" ca="1" si="40"/>
        <v>-1.0638297872340385E-2</v>
      </c>
      <c r="O262" s="14">
        <f t="shared" ca="1" si="41"/>
        <v>-1.0643849558043317E-2</v>
      </c>
      <c r="P262" s="14">
        <f t="shared" ca="1" si="42"/>
        <v>5.519987076324534E-5</v>
      </c>
      <c r="Q262" s="14">
        <f t="shared" ca="1" si="43"/>
        <v>5.519987076324534E-5</v>
      </c>
      <c r="R262">
        <f t="shared" ca="1" si="44"/>
        <v>287.29656419529846</v>
      </c>
      <c r="S262" t="str">
        <f t="shared" si="45"/>
        <v/>
      </c>
      <c r="T262" s="17" t="str">
        <f>IF(S262=1,R262/INDEX($R238:$R$2011,MATCH(1,S238:S261,0),1)-1,"")</f>
        <v/>
      </c>
      <c r="U262" s="16" t="str">
        <f t="shared" si="46"/>
        <v/>
      </c>
      <c r="V262" s="14" t="str">
        <f t="shared" si="47"/>
        <v/>
      </c>
      <c r="W262" s="14" t="str">
        <f t="shared" si="48"/>
        <v/>
      </c>
      <c r="X262">
        <f t="shared" ca="1" si="38"/>
        <v>1.7927027756213187E-4</v>
      </c>
    </row>
    <row r="263" spans="2:24" x14ac:dyDescent="0.25">
      <c r="B263" s="1">
        <v>40526</v>
      </c>
      <c r="C263" s="13">
        <f>ROW()</f>
        <v>263</v>
      </c>
      <c r="D263">
        <v>0.14000000000000001</v>
      </c>
      <c r="E263">
        <f t="shared" si="39"/>
        <v>0.14000000000000001</v>
      </c>
      <c r="F263">
        <v>117.11</v>
      </c>
      <c r="G263">
        <v>44.68</v>
      </c>
      <c r="H263" s="10">
        <f t="shared" ca="1" si="37"/>
        <v>4.876726577249987</v>
      </c>
      <c r="I263">
        <v>64.66</v>
      </c>
      <c r="J263">
        <v>154.76</v>
      </c>
      <c r="K263">
        <v>11.614009043447478</v>
      </c>
      <c r="L263">
        <v>14.034614895212302</v>
      </c>
      <c r="M263">
        <f ca="1">INDIRECT(J$13&amp;ROW())</f>
        <v>154.76</v>
      </c>
      <c r="N263">
        <f t="shared" ca="1" si="40"/>
        <v>1.468659847888798E-2</v>
      </c>
      <c r="O263" s="14">
        <f t="shared" ca="1" si="41"/>
        <v>1.4681046793185049E-2</v>
      </c>
      <c r="P263" s="14">
        <f t="shared" ca="1" si="42"/>
        <v>3.2023942855328676E-4</v>
      </c>
      <c r="Q263" s="14" t="str">
        <f t="shared" ca="1" si="43"/>
        <v/>
      </c>
      <c r="R263">
        <f t="shared" ca="1" si="44"/>
        <v>291.5159734779989</v>
      </c>
      <c r="S263" t="str">
        <f t="shared" si="45"/>
        <v/>
      </c>
      <c r="T263" s="17" t="str">
        <f>IF(S263=1,R263/INDEX($R239:$R$2011,MATCH(1,S239:S262,0),1)-1,"")</f>
        <v/>
      </c>
      <c r="U263" s="16" t="str">
        <f t="shared" si="46"/>
        <v/>
      </c>
      <c r="V263" s="14" t="str">
        <f t="shared" si="47"/>
        <v/>
      </c>
      <c r="W263" s="14" t="str">
        <f t="shared" si="48"/>
        <v/>
      </c>
      <c r="X263">
        <f t="shared" ca="1" si="38"/>
        <v>-0.12160674741659225</v>
      </c>
    </row>
    <row r="264" spans="2:24" x14ac:dyDescent="0.25">
      <c r="B264" s="1">
        <v>40527</v>
      </c>
      <c r="C264" s="13">
        <f>ROW()</f>
        <v>264</v>
      </c>
      <c r="D264">
        <v>0.12</v>
      </c>
      <c r="E264">
        <f t="shared" si="39"/>
        <v>0.12</v>
      </c>
      <c r="F264">
        <v>116.58</v>
      </c>
      <c r="G264">
        <v>44.5</v>
      </c>
      <c r="H264" s="10">
        <f t="shared" ca="1" si="37"/>
        <v>4.836745285193957</v>
      </c>
      <c r="I264">
        <v>65.08</v>
      </c>
      <c r="J264">
        <v>155.6</v>
      </c>
      <c r="K264">
        <v>11.411097191952253</v>
      </c>
      <c r="L264">
        <v>13.956359611441989</v>
      </c>
      <c r="M264">
        <f ca="1">INDIRECT(J$13&amp;ROW())</f>
        <v>155.6</v>
      </c>
      <c r="N264">
        <f t="shared" ca="1" si="40"/>
        <v>5.4277591108813361E-3</v>
      </c>
      <c r="O264" s="14">
        <f t="shared" ca="1" si="41"/>
        <v>5.4230000496542363E-3</v>
      </c>
      <c r="P264" s="14">
        <f t="shared" ca="1" si="42"/>
        <v>7.4601017525785103E-5</v>
      </c>
      <c r="Q264" s="14" t="str">
        <f t="shared" ca="1" si="43"/>
        <v/>
      </c>
      <c r="R264">
        <f t="shared" ca="1" si="44"/>
        <v>293.09825195901152</v>
      </c>
      <c r="S264" t="str">
        <f t="shared" si="45"/>
        <v/>
      </c>
      <c r="T264" s="17" t="str">
        <f>IF(S264=1,R264/INDEX($R240:$R$2011,MATCH(1,S240:S263,0),1)-1,"")</f>
        <v/>
      </c>
      <c r="U264" s="16" t="str">
        <f t="shared" si="46"/>
        <v/>
      </c>
      <c r="V264" s="14" t="str">
        <f t="shared" si="47"/>
        <v/>
      </c>
      <c r="W264" s="14" t="str">
        <f t="shared" si="48"/>
        <v/>
      </c>
      <c r="X264">
        <f t="shared" ca="1" si="38"/>
        <v>-8.1983870579383448E-3</v>
      </c>
    </row>
    <row r="265" spans="2:24" x14ac:dyDescent="0.25">
      <c r="B265" s="1">
        <v>40528</v>
      </c>
      <c r="C265" s="13">
        <f>ROW()</f>
        <v>265</v>
      </c>
      <c r="D265">
        <v>0.1</v>
      </c>
      <c r="E265">
        <f t="shared" si="39"/>
        <v>0.1</v>
      </c>
      <c r="F265">
        <v>117.26</v>
      </c>
      <c r="G265">
        <v>44.81</v>
      </c>
      <c r="H265" s="10">
        <f t="shared" ca="1" si="37"/>
        <v>4.8034922731578815</v>
      </c>
      <c r="I265">
        <v>64.67</v>
      </c>
      <c r="J265">
        <v>159.16</v>
      </c>
      <c r="K265">
        <v>11.610164336288893</v>
      </c>
      <c r="L265">
        <v>14.060208002621803</v>
      </c>
      <c r="M265">
        <f ca="1">INDIRECT(J$13&amp;ROW())</f>
        <v>159.16</v>
      </c>
      <c r="N265">
        <f t="shared" ca="1" si="40"/>
        <v>2.2879177377892024E-2</v>
      </c>
      <c r="O265" s="14">
        <f t="shared" ca="1" si="41"/>
        <v>2.2875211098863257E-2</v>
      </c>
      <c r="P265" s="14">
        <f t="shared" ca="1" si="42"/>
        <v>6.8065674570433733E-4</v>
      </c>
      <c r="Q265" s="14" t="str">
        <f t="shared" ca="1" si="43"/>
        <v/>
      </c>
      <c r="R265">
        <f t="shared" ca="1" si="44"/>
        <v>299.80409885473182</v>
      </c>
      <c r="S265" t="str">
        <f t="shared" si="45"/>
        <v/>
      </c>
      <c r="T265" s="17" t="str">
        <f>IF(S265=1,R265/INDEX($R241:$R$2011,MATCH(1,S241:S264,0),1)-1,"")</f>
        <v/>
      </c>
      <c r="U265" s="16" t="str">
        <f t="shared" si="46"/>
        <v/>
      </c>
      <c r="V265" s="14" t="str">
        <f t="shared" si="47"/>
        <v/>
      </c>
      <c r="W265" s="14" t="str">
        <f t="shared" si="48"/>
        <v/>
      </c>
      <c r="X265">
        <f t="shared" ca="1" si="38"/>
        <v>-6.8750802606596922E-3</v>
      </c>
    </row>
    <row r="266" spans="2:24" x14ac:dyDescent="0.25">
      <c r="B266" s="1">
        <v>40529</v>
      </c>
      <c r="C266" s="13">
        <f>ROW()</f>
        <v>266</v>
      </c>
      <c r="D266">
        <v>0.1</v>
      </c>
      <c r="E266">
        <f t="shared" si="39"/>
        <v>0.1</v>
      </c>
      <c r="F266">
        <v>117.38</v>
      </c>
      <c r="G266">
        <v>44.98</v>
      </c>
      <c r="H266" s="10">
        <f t="shared" ca="1" si="37"/>
        <v>4.5760728543590403</v>
      </c>
      <c r="I266">
        <v>64.260000000000005</v>
      </c>
      <c r="J266">
        <v>156.04</v>
      </c>
      <c r="K266">
        <v>11.792708209960598</v>
      </c>
      <c r="L266">
        <v>14.11416243227435</v>
      </c>
      <c r="M266">
        <f ca="1">INDIRECT(J$13&amp;ROW())</f>
        <v>156.04</v>
      </c>
      <c r="N266">
        <f t="shared" ca="1" si="40"/>
        <v>-1.9602915305353186E-2</v>
      </c>
      <c r="O266" s="14">
        <f t="shared" ca="1" si="41"/>
        <v>-1.9606881584381952E-2</v>
      </c>
      <c r="P266" s="14">
        <f t="shared" ca="1" si="42"/>
        <v>2.6872040272236751E-4</v>
      </c>
      <c r="Q266" s="14">
        <f t="shared" ca="1" si="43"/>
        <v>2.6872040272236751E-4</v>
      </c>
      <c r="R266">
        <f t="shared" ca="1" si="44"/>
        <v>293.92706449668475</v>
      </c>
      <c r="S266" t="str">
        <f t="shared" si="45"/>
        <v/>
      </c>
      <c r="T266" s="17" t="str">
        <f>IF(S266=1,R266/INDEX($R242:$R$2011,MATCH(1,S242:S265,0),1)-1,"")</f>
        <v/>
      </c>
      <c r="U266" s="16" t="str">
        <f t="shared" si="46"/>
        <v/>
      </c>
      <c r="V266" s="14" t="str">
        <f t="shared" si="47"/>
        <v/>
      </c>
      <c r="W266" s="14" t="str">
        <f t="shared" si="48"/>
        <v/>
      </c>
      <c r="X266">
        <f t="shared" ca="1" si="38"/>
        <v>-4.734459969253426E-2</v>
      </c>
    </row>
    <row r="267" spans="2:24" x14ac:dyDescent="0.25">
      <c r="B267" s="1">
        <v>40532</v>
      </c>
      <c r="C267" s="13">
        <f>ROW()</f>
        <v>267</v>
      </c>
      <c r="D267">
        <v>0.13</v>
      </c>
      <c r="E267">
        <f t="shared" si="39"/>
        <v>0.13</v>
      </c>
      <c r="F267">
        <v>117.66</v>
      </c>
      <c r="G267">
        <v>45.12</v>
      </c>
      <c r="H267" s="10">
        <f t="shared" ca="1" si="37"/>
        <v>4.687114388248089</v>
      </c>
      <c r="I267">
        <v>63.85</v>
      </c>
      <c r="J267">
        <v>153.28</v>
      </c>
      <c r="K267">
        <v>12.157146602080825</v>
      </c>
      <c r="L267">
        <v>14.182456812780091</v>
      </c>
      <c r="M267">
        <f ca="1">INDIRECT(J$13&amp;ROW())</f>
        <v>153.28</v>
      </c>
      <c r="N267">
        <f t="shared" ca="1" si="40"/>
        <v>-1.7687772366059895E-2</v>
      </c>
      <c r="O267" s="14">
        <f t="shared" ca="1" si="41"/>
        <v>-1.7692927759236254E-2</v>
      </c>
      <c r="P267" s="14">
        <f t="shared" ca="1" si="42"/>
        <v>2.0963390481336432E-4</v>
      </c>
      <c r="Q267" s="14">
        <f t="shared" ca="1" si="43"/>
        <v>2.0963390481336432E-4</v>
      </c>
      <c r="R267">
        <f t="shared" ca="1" si="44"/>
        <v>288.72814948764318</v>
      </c>
      <c r="S267" t="str">
        <f t="shared" si="45"/>
        <v/>
      </c>
      <c r="T267" s="17" t="str">
        <f>IF(S267=1,R267/INDEX($R243:$R$2011,MATCH(1,S243:S266,0),1)-1,"")</f>
        <v/>
      </c>
      <c r="U267" s="16" t="str">
        <f t="shared" si="46"/>
        <v/>
      </c>
      <c r="V267" s="14" t="str">
        <f t="shared" si="47"/>
        <v/>
      </c>
      <c r="W267" s="14" t="str">
        <f t="shared" si="48"/>
        <v/>
      </c>
      <c r="X267">
        <f t="shared" ca="1" si="38"/>
        <v>2.4265683135545762E-2</v>
      </c>
    </row>
    <row r="268" spans="2:24" x14ac:dyDescent="0.25">
      <c r="B268" s="1">
        <v>40533</v>
      </c>
      <c r="C268" s="13">
        <f>ROW()</f>
        <v>268</v>
      </c>
      <c r="D268">
        <v>0.13</v>
      </c>
      <c r="E268">
        <f t="shared" si="39"/>
        <v>0.13</v>
      </c>
      <c r="F268">
        <v>118.41</v>
      </c>
      <c r="G268">
        <v>45.44</v>
      </c>
      <c r="H268" s="10">
        <f t="shared" ca="1" si="37"/>
        <v>4.8469502804128295</v>
      </c>
      <c r="I268">
        <v>63.61</v>
      </c>
      <c r="J268">
        <v>149.88</v>
      </c>
      <c r="K268">
        <v>12.395493942695687</v>
      </c>
      <c r="L268">
        <v>14.250527341376968</v>
      </c>
      <c r="M268">
        <f ca="1">INDIRECT(J$13&amp;ROW())</f>
        <v>149.88</v>
      </c>
      <c r="N268">
        <f t="shared" ca="1" si="40"/>
        <v>-2.2181628392484387E-2</v>
      </c>
      <c r="O268" s="14">
        <f t="shared" ca="1" si="41"/>
        <v>-2.2186783785660746E-2</v>
      </c>
      <c r="P268" s="14">
        <f t="shared" ca="1" si="42"/>
        <v>3.5995939058095091E-4</v>
      </c>
      <c r="Q268" s="14">
        <f t="shared" ca="1" si="43"/>
        <v>3.5995939058095091E-4</v>
      </c>
      <c r="R268">
        <f t="shared" ca="1" si="44"/>
        <v>282.32368896925857</v>
      </c>
      <c r="S268" t="str">
        <f t="shared" si="45"/>
        <v/>
      </c>
      <c r="T268" s="17" t="str">
        <f>IF(S268=1,R268/INDEX($R244:$R$2011,MATCH(1,S244:S267,0),1)-1,"")</f>
        <v/>
      </c>
      <c r="U268" s="16" t="str">
        <f t="shared" si="46"/>
        <v/>
      </c>
      <c r="V268" s="14" t="str">
        <f t="shared" si="47"/>
        <v/>
      </c>
      <c r="W268" s="14" t="str">
        <f t="shared" si="48"/>
        <v/>
      </c>
      <c r="X268">
        <f t="shared" ca="1" si="38"/>
        <v>3.4101128951641024E-2</v>
      </c>
    </row>
    <row r="269" spans="2:24" x14ac:dyDescent="0.25">
      <c r="B269" s="1">
        <v>40534</v>
      </c>
      <c r="C269" s="13">
        <f>ROW()</f>
        <v>269</v>
      </c>
      <c r="D269">
        <v>0.13</v>
      </c>
      <c r="E269">
        <f t="shared" si="39"/>
        <v>0.13</v>
      </c>
      <c r="F269">
        <v>118.78</v>
      </c>
      <c r="G269">
        <v>45.54</v>
      </c>
      <c r="H269" s="10">
        <f t="shared" ca="1" si="37"/>
        <v>4.7427728836279845</v>
      </c>
      <c r="I269">
        <v>63.72</v>
      </c>
      <c r="J269">
        <v>147.28</v>
      </c>
      <c r="K269">
        <v>12.395035479221095</v>
      </c>
      <c r="L269">
        <v>14.269384761535145</v>
      </c>
      <c r="M269">
        <f ca="1">INDIRECT(J$13&amp;ROW())</f>
        <v>147.28</v>
      </c>
      <c r="N269">
        <f t="shared" ca="1" si="40"/>
        <v>-1.7347211102215043E-2</v>
      </c>
      <c r="O269" s="14">
        <f t="shared" ca="1" si="41"/>
        <v>-1.7352366495391403E-2</v>
      </c>
      <c r="P269" s="14">
        <f t="shared" ca="1" si="42"/>
        <v>1.9988809096998248E-4</v>
      </c>
      <c r="Q269" s="14">
        <f t="shared" ca="1" si="43"/>
        <v>1.9988809096998248E-4</v>
      </c>
      <c r="R269">
        <f t="shared" ca="1" si="44"/>
        <v>277.42616033755274</v>
      </c>
      <c r="S269" t="str">
        <f t="shared" si="45"/>
        <v/>
      </c>
      <c r="T269" s="17" t="str">
        <f>IF(S269=1,R269/INDEX($R245:$R$2011,MATCH(1,S245:S268,0),1)-1,"")</f>
        <v/>
      </c>
      <c r="U269" s="16" t="str">
        <f t="shared" si="46"/>
        <v/>
      </c>
      <c r="V269" s="14" t="str">
        <f t="shared" si="47"/>
        <v/>
      </c>
      <c r="W269" s="14" t="str">
        <f t="shared" si="48"/>
        <v/>
      </c>
      <c r="X269">
        <f t="shared" ca="1" si="38"/>
        <v>-2.1493390845340323E-2</v>
      </c>
    </row>
    <row r="270" spans="2:24" x14ac:dyDescent="0.25">
      <c r="B270" s="1">
        <v>40535</v>
      </c>
      <c r="C270" s="13">
        <f>ROW()</f>
        <v>270</v>
      </c>
      <c r="D270">
        <v>0.12</v>
      </c>
      <c r="E270">
        <f t="shared" si="39"/>
        <v>0.12</v>
      </c>
      <c r="F270">
        <v>118.61</v>
      </c>
      <c r="G270">
        <v>45.44</v>
      </c>
      <c r="H270" s="10">
        <f t="shared" ca="1" si="37"/>
        <v>4.7866804420350082</v>
      </c>
      <c r="I270">
        <v>64.67</v>
      </c>
      <c r="J270">
        <v>146.47999999999999</v>
      </c>
      <c r="K270">
        <v>12.022675914237016</v>
      </c>
      <c r="L270">
        <v>14.114152528816531</v>
      </c>
      <c r="M270">
        <f ca="1">INDIRECT(J$13&amp;ROW())</f>
        <v>146.47999999999999</v>
      </c>
      <c r="N270">
        <f t="shared" ca="1" si="40"/>
        <v>-5.431830526887671E-3</v>
      </c>
      <c r="O270" s="14">
        <f t="shared" ca="1" si="41"/>
        <v>-5.4365895881147708E-3</v>
      </c>
      <c r="P270" s="14">
        <f t="shared" ca="1" si="42"/>
        <v>4.9390687877994503E-6</v>
      </c>
      <c r="Q270" s="14">
        <f t="shared" ca="1" si="43"/>
        <v>4.9390687877994503E-6</v>
      </c>
      <c r="R270">
        <f t="shared" ca="1" si="44"/>
        <v>275.91922845087402</v>
      </c>
      <c r="S270" t="str">
        <f t="shared" si="45"/>
        <v/>
      </c>
      <c r="T270" s="17" t="str">
        <f>IF(S270=1,R270/INDEX($R246:$R$2011,MATCH(1,S246:S269,0),1)-1,"")</f>
        <v/>
      </c>
      <c r="U270" s="16" t="str">
        <f t="shared" si="46"/>
        <v/>
      </c>
      <c r="V270" s="14" t="str">
        <f t="shared" si="47"/>
        <v/>
      </c>
      <c r="W270" s="14" t="str">
        <f t="shared" si="48"/>
        <v/>
      </c>
      <c r="X270">
        <f t="shared" ca="1" si="38"/>
        <v>9.2577822055514916E-3</v>
      </c>
    </row>
    <row r="271" spans="2:24" x14ac:dyDescent="0.25">
      <c r="B271" s="1">
        <v>40539</v>
      </c>
      <c r="C271" s="13">
        <f>ROW()</f>
        <v>271</v>
      </c>
      <c r="D271">
        <v>0.14000000000000001</v>
      </c>
      <c r="E271">
        <f t="shared" si="39"/>
        <v>0.14000000000000001</v>
      </c>
      <c r="F271">
        <v>118.66</v>
      </c>
      <c r="G271">
        <v>45.47</v>
      </c>
      <c r="H271" s="10">
        <f t="shared" ca="1" si="37"/>
        <v>4.8016938289158873</v>
      </c>
      <c r="I271">
        <v>65.45</v>
      </c>
      <c r="J271">
        <v>151.19999999999999</v>
      </c>
      <c r="K271">
        <v>11.687311668267341</v>
      </c>
      <c r="L271">
        <v>13.884575148186807</v>
      </c>
      <c r="M271">
        <f ca="1">INDIRECT(J$13&amp;ROW())</f>
        <v>151.19999999999999</v>
      </c>
      <c r="N271">
        <f t="shared" ca="1" si="40"/>
        <v>3.2222829055161162E-2</v>
      </c>
      <c r="O271" s="14">
        <f t="shared" ca="1" si="41"/>
        <v>3.221727736945823E-2</v>
      </c>
      <c r="P271" s="14">
        <f t="shared" ca="1" si="42"/>
        <v>1.2553887387222332E-3</v>
      </c>
      <c r="Q271" s="14" t="str">
        <f t="shared" ca="1" si="43"/>
        <v/>
      </c>
      <c r="R271">
        <f t="shared" ca="1" si="44"/>
        <v>284.81012658227849</v>
      </c>
      <c r="S271" t="str">
        <f t="shared" si="45"/>
        <v/>
      </c>
      <c r="T271" s="17" t="str">
        <f>IF(S271=1,R271/INDEX($R247:$R$2011,MATCH(1,S247:S270,0),1)-1,"")</f>
        <v/>
      </c>
      <c r="U271" s="16" t="str">
        <f t="shared" si="46"/>
        <v/>
      </c>
      <c r="V271" s="14" t="str">
        <f t="shared" si="47"/>
        <v/>
      </c>
      <c r="W271" s="14" t="str">
        <f t="shared" si="48"/>
        <v/>
      </c>
      <c r="X271">
        <f t="shared" ca="1" si="38"/>
        <v>3.1364924111156839E-3</v>
      </c>
    </row>
    <row r="272" spans="2:24" x14ac:dyDescent="0.25">
      <c r="B272" s="1">
        <v>40540</v>
      </c>
      <c r="C272" s="13">
        <f>ROW()</f>
        <v>272</v>
      </c>
      <c r="D272">
        <v>0.12</v>
      </c>
      <c r="E272">
        <f t="shared" si="39"/>
        <v>0.12</v>
      </c>
      <c r="F272">
        <v>118.83</v>
      </c>
      <c r="G272">
        <v>45.47</v>
      </c>
      <c r="H272" s="10">
        <f t="shared" ca="1" si="37"/>
        <v>4.6312066416618656</v>
      </c>
      <c r="I272">
        <v>65.400000000000006</v>
      </c>
      <c r="J272">
        <v>153.84</v>
      </c>
      <c r="K272">
        <v>11.625557334488333</v>
      </c>
      <c r="L272">
        <v>13.84718083865495</v>
      </c>
      <c r="M272">
        <f ca="1">INDIRECT(J$13&amp;ROW())</f>
        <v>153.84</v>
      </c>
      <c r="N272">
        <f t="shared" ca="1" si="40"/>
        <v>1.746031746031762E-2</v>
      </c>
      <c r="O272" s="14">
        <f t="shared" ca="1" si="41"/>
        <v>1.7455558399090521E-2</v>
      </c>
      <c r="P272" s="14">
        <f t="shared" ca="1" si="42"/>
        <v>4.2723841649155232E-4</v>
      </c>
      <c r="Q272" s="14" t="str">
        <f t="shared" ca="1" si="43"/>
        <v/>
      </c>
      <c r="R272">
        <f t="shared" ca="1" si="44"/>
        <v>289.78300180831832</v>
      </c>
      <c r="S272" t="str">
        <f t="shared" si="45"/>
        <v/>
      </c>
      <c r="T272" s="17" t="str">
        <f>IF(S272=1,R272/INDEX($R248:$R$2011,MATCH(1,S248:S271,0),1)-1,"")</f>
        <v/>
      </c>
      <c r="U272" s="16" t="str">
        <f t="shared" si="46"/>
        <v/>
      </c>
      <c r="V272" s="14" t="str">
        <f t="shared" si="47"/>
        <v/>
      </c>
      <c r="W272" s="14" t="str">
        <f t="shared" si="48"/>
        <v/>
      </c>
      <c r="X272">
        <f t="shared" ca="1" si="38"/>
        <v>-3.5505634746502417E-2</v>
      </c>
    </row>
    <row r="273" spans="2:24" x14ac:dyDescent="0.25">
      <c r="B273" s="1">
        <v>40541</v>
      </c>
      <c r="C273" s="13">
        <f>ROW()</f>
        <v>273</v>
      </c>
      <c r="D273">
        <v>0.11</v>
      </c>
      <c r="E273">
        <f t="shared" si="39"/>
        <v>0.11</v>
      </c>
      <c r="F273">
        <v>118.91</v>
      </c>
      <c r="G273">
        <v>45.49</v>
      </c>
      <c r="H273" s="10">
        <f t="shared" ca="1" si="37"/>
        <v>4.3670884067433011</v>
      </c>
      <c r="I273">
        <v>65.48</v>
      </c>
      <c r="J273">
        <v>155.72</v>
      </c>
      <c r="K273">
        <v>11.761563818015313</v>
      </c>
      <c r="L273">
        <v>13.856763418616424</v>
      </c>
      <c r="M273">
        <f ca="1">INDIRECT(J$13&amp;ROW())</f>
        <v>155.72</v>
      </c>
      <c r="N273">
        <f t="shared" ca="1" si="40"/>
        <v>1.2220488819552733E-2</v>
      </c>
      <c r="O273" s="14">
        <f t="shared" ca="1" si="41"/>
        <v>1.2216126129705573E-2</v>
      </c>
      <c r="P273" s="14">
        <f t="shared" ca="1" si="42"/>
        <v>2.3809459435701304E-4</v>
      </c>
      <c r="Q273" s="14" t="str">
        <f t="shared" ca="1" si="43"/>
        <v/>
      </c>
      <c r="R273">
        <f t="shared" ca="1" si="44"/>
        <v>293.32429174201332</v>
      </c>
      <c r="S273" t="str">
        <f t="shared" si="45"/>
        <v/>
      </c>
      <c r="T273" s="17" t="str">
        <f>IF(S273=1,R273/INDEX($R249:$R$2011,MATCH(1,S249:S272,0),1)-1,"")</f>
        <v/>
      </c>
      <c r="U273" s="16" t="str">
        <f t="shared" si="46"/>
        <v/>
      </c>
      <c r="V273" s="14" t="str">
        <f t="shared" si="47"/>
        <v/>
      </c>
      <c r="W273" s="14" t="str">
        <f t="shared" si="48"/>
        <v/>
      </c>
      <c r="X273">
        <f t="shared" ca="1" si="38"/>
        <v>-5.7030112312973433E-2</v>
      </c>
    </row>
    <row r="274" spans="2:24" x14ac:dyDescent="0.25">
      <c r="B274" s="1">
        <v>40542</v>
      </c>
      <c r="C274" s="13">
        <f>ROW()</f>
        <v>274</v>
      </c>
      <c r="D274">
        <v>0.12</v>
      </c>
      <c r="E274">
        <f t="shared" si="39"/>
        <v>0.12</v>
      </c>
      <c r="F274">
        <v>118.72</v>
      </c>
      <c r="G274">
        <v>45.51</v>
      </c>
      <c r="H274" s="10">
        <f t="shared" ca="1" si="37"/>
        <v>4.036929466463568</v>
      </c>
      <c r="I274">
        <v>65.459999999999994</v>
      </c>
      <c r="J274">
        <v>153.6</v>
      </c>
      <c r="K274">
        <v>11.846470745261994</v>
      </c>
      <c r="L274">
        <v>13.807878866507167</v>
      </c>
      <c r="M274">
        <f ca="1">INDIRECT(J$13&amp;ROW())</f>
        <v>153.6</v>
      </c>
      <c r="N274">
        <f t="shared" ca="1" si="40"/>
        <v>-1.3614179296172702E-2</v>
      </c>
      <c r="O274" s="14">
        <f t="shared" ca="1" si="41"/>
        <v>-1.3618938357399801E-2</v>
      </c>
      <c r="P274" s="14">
        <f t="shared" ca="1" si="42"/>
        <v>1.0825882985441641E-4</v>
      </c>
      <c r="Q274" s="14">
        <f t="shared" ca="1" si="43"/>
        <v>1.0825882985441641E-4</v>
      </c>
      <c r="R274">
        <f t="shared" ca="1" si="44"/>
        <v>289.33092224231467</v>
      </c>
      <c r="S274" t="str">
        <f t="shared" si="45"/>
        <v/>
      </c>
      <c r="T274" s="17" t="str">
        <f>IF(S274=1,R274/INDEX($R250:$R$2011,MATCH(1,S250:S273,0),1)-1,"")</f>
        <v/>
      </c>
      <c r="U274" s="16" t="str">
        <f t="shared" si="46"/>
        <v/>
      </c>
      <c r="V274" s="14" t="str">
        <f t="shared" si="47"/>
        <v/>
      </c>
      <c r="W274" s="14" t="str">
        <f t="shared" si="48"/>
        <v/>
      </c>
      <c r="X274">
        <f t="shared" ca="1" si="38"/>
        <v>-7.5601615888959015E-2</v>
      </c>
    </row>
    <row r="275" spans="2:24" x14ac:dyDescent="0.25">
      <c r="B275" s="1">
        <v>40543</v>
      </c>
      <c r="C275" s="13">
        <f>ROW()</f>
        <v>275</v>
      </c>
      <c r="D275">
        <v>0.12</v>
      </c>
      <c r="E275">
        <f t="shared" si="39"/>
        <v>0.12</v>
      </c>
      <c r="F275">
        <v>118.75</v>
      </c>
      <c r="G275">
        <v>45.48</v>
      </c>
      <c r="H275" s="10">
        <f t="shared" ca="1" si="37"/>
        <v>4.0746031474703894</v>
      </c>
      <c r="I275">
        <v>65.760000000000005</v>
      </c>
      <c r="J275">
        <v>151.68</v>
      </c>
      <c r="K275">
        <v>12.01846142029893</v>
      </c>
      <c r="L275">
        <v>13.722555260189901</v>
      </c>
      <c r="M275">
        <f ca="1">INDIRECT(J$13&amp;ROW())</f>
        <v>151.68</v>
      </c>
      <c r="N275">
        <f t="shared" ca="1" si="40"/>
        <v>-1.2499999999999956E-2</v>
      </c>
      <c r="O275" s="14">
        <f t="shared" ca="1" si="41"/>
        <v>-1.2504759061227055E-2</v>
      </c>
      <c r="P275" s="14">
        <f t="shared" ca="1" si="42"/>
        <v>8.6314710513884152E-5</v>
      </c>
      <c r="Q275" s="14">
        <f t="shared" ca="1" si="43"/>
        <v>8.6314710513884152E-5</v>
      </c>
      <c r="R275">
        <f t="shared" ca="1" si="44"/>
        <v>285.71428571428572</v>
      </c>
      <c r="S275">
        <f t="shared" si="45"/>
        <v>1</v>
      </c>
      <c r="T275" s="17">
        <f ca="1">IF(S275=1,R275/INDEX($R251:$R$2011,MATCH(1,S251:S274,0),1)-1,"")</f>
        <v>-0.17744034707158374</v>
      </c>
      <c r="U275" s="16">
        <f t="shared" ca="1" si="46"/>
        <v>-0.17754029211371347</v>
      </c>
      <c r="V275" s="14">
        <f t="shared" ca="1" si="47"/>
        <v>1.3342863238023859E-2</v>
      </c>
      <c r="W275" s="14">
        <f t="shared" ca="1" si="48"/>
        <v>1.3342863238023859E-2</v>
      </c>
      <c r="X275">
        <f t="shared" ca="1" si="38"/>
        <v>9.3322613931683205E-3</v>
      </c>
    </row>
    <row r="276" spans="2:24" x14ac:dyDescent="0.25">
      <c r="B276" s="1">
        <v>40546</v>
      </c>
      <c r="C276" s="13">
        <f>ROW()</f>
        <v>276</v>
      </c>
      <c r="D276">
        <v>0.14000000000000001</v>
      </c>
      <c r="E276">
        <f t="shared" si="39"/>
        <v>0.14000000000000001</v>
      </c>
      <c r="F276">
        <v>119.98</v>
      </c>
      <c r="G276">
        <v>45.94</v>
      </c>
      <c r="H276" s="10">
        <f t="shared" ca="1" si="37"/>
        <v>3.9382529508872981</v>
      </c>
      <c r="I276">
        <v>64.89</v>
      </c>
      <c r="J276">
        <v>150.44</v>
      </c>
      <c r="K276">
        <v>12.218252960158434</v>
      </c>
      <c r="L276">
        <v>13.916431651900483</v>
      </c>
      <c r="M276">
        <f ca="1">INDIRECT(J$13&amp;ROW())</f>
        <v>150.44</v>
      </c>
      <c r="N276">
        <f t="shared" ca="1" si="40"/>
        <v>-8.1751054852321481E-3</v>
      </c>
      <c r="O276" s="14">
        <f t="shared" ca="1" si="41"/>
        <v>-8.1806571709350795E-3</v>
      </c>
      <c r="P276" s="14">
        <f t="shared" ca="1" si="42"/>
        <v>2.466581595644766E-5</v>
      </c>
      <c r="Q276" s="14">
        <f t="shared" ca="1" si="43"/>
        <v>2.466581595644766E-5</v>
      </c>
      <c r="R276">
        <f t="shared" ca="1" si="44"/>
        <v>283.37854128993371</v>
      </c>
      <c r="S276" t="str">
        <f t="shared" si="45"/>
        <v/>
      </c>
      <c r="T276" s="17" t="str">
        <f>IF(S276=1,R276/INDEX($R252:$R$2011,MATCH(1,S252:S275,0),1)-1,"")</f>
        <v/>
      </c>
      <c r="U276" s="16" t="str">
        <f t="shared" si="46"/>
        <v/>
      </c>
      <c r="V276" s="14" t="str">
        <f t="shared" si="47"/>
        <v/>
      </c>
      <c r="W276" s="14" t="str">
        <f t="shared" si="48"/>
        <v/>
      </c>
      <c r="X276">
        <f t="shared" ca="1" si="38"/>
        <v>-3.3463429847822336E-2</v>
      </c>
    </row>
    <row r="277" spans="2:24" x14ac:dyDescent="0.25">
      <c r="B277" s="1">
        <v>40547</v>
      </c>
      <c r="C277" s="13">
        <f>ROW()</f>
        <v>277</v>
      </c>
      <c r="D277">
        <v>0.14000000000000001</v>
      </c>
      <c r="E277">
        <f t="shared" si="39"/>
        <v>0.14000000000000001</v>
      </c>
      <c r="F277">
        <v>119.91</v>
      </c>
      <c r="G277">
        <v>45.72</v>
      </c>
      <c r="H277" s="10">
        <f t="shared" ca="1" si="37"/>
        <v>3.7768754758356917</v>
      </c>
      <c r="I277">
        <v>64.760000000000005</v>
      </c>
      <c r="J277">
        <v>145.96</v>
      </c>
      <c r="K277">
        <v>12.298496895102817</v>
      </c>
      <c r="L277">
        <v>14.002814863455431</v>
      </c>
      <c r="M277">
        <f ca="1">INDIRECT(J$13&amp;ROW())</f>
        <v>145.96</v>
      </c>
      <c r="N277">
        <f t="shared" ca="1" si="40"/>
        <v>-2.9779314012230773E-2</v>
      </c>
      <c r="O277" s="14">
        <f t="shared" ca="1" si="41"/>
        <v>-2.9784865697933705E-2</v>
      </c>
      <c r="P277" s="14">
        <f t="shared" ca="1" si="42"/>
        <v>7.0600091295617575E-4</v>
      </c>
      <c r="Q277" s="14">
        <f t="shared" ca="1" si="43"/>
        <v>7.0600091295617575E-4</v>
      </c>
      <c r="R277">
        <f t="shared" ca="1" si="44"/>
        <v>274.93972272453288</v>
      </c>
      <c r="S277" t="str">
        <f t="shared" si="45"/>
        <v/>
      </c>
      <c r="T277" s="17" t="str">
        <f>IF(S277=1,R277/INDEX($R253:$R$2011,MATCH(1,S253:S276,0),1)-1,"")</f>
        <v/>
      </c>
      <c r="U277" s="16" t="str">
        <f t="shared" si="46"/>
        <v/>
      </c>
      <c r="V277" s="14" t="str">
        <f t="shared" si="47"/>
        <v/>
      </c>
      <c r="W277" s="14" t="str">
        <f t="shared" si="48"/>
        <v/>
      </c>
      <c r="X277">
        <f t="shared" ca="1" si="38"/>
        <v>-4.0976919731691624E-2</v>
      </c>
    </row>
    <row r="278" spans="2:24" x14ac:dyDescent="0.25">
      <c r="B278" s="1">
        <v>40548</v>
      </c>
      <c r="C278" s="13">
        <f>ROW()</f>
        <v>278</v>
      </c>
      <c r="D278">
        <v>0.14000000000000001</v>
      </c>
      <c r="E278">
        <f t="shared" si="39"/>
        <v>0.14000000000000001</v>
      </c>
      <c r="F278">
        <v>120.54</v>
      </c>
      <c r="G278">
        <v>45.96</v>
      </c>
      <c r="H278" s="10">
        <f t="shared" ca="1" si="37"/>
        <v>3.6522657637451408</v>
      </c>
      <c r="I278">
        <v>63.79</v>
      </c>
      <c r="J278">
        <v>145.32</v>
      </c>
      <c r="K278">
        <v>12.526635312512187</v>
      </c>
      <c r="L278">
        <v>14.188477571547557</v>
      </c>
      <c r="M278">
        <f ca="1">INDIRECT(J$13&amp;ROW())</f>
        <v>145.32</v>
      </c>
      <c r="N278">
        <f t="shared" ca="1" si="40"/>
        <v>-4.3847629487532291E-3</v>
      </c>
      <c r="O278" s="14">
        <f t="shared" ca="1" si="41"/>
        <v>-4.3903146344561605E-3</v>
      </c>
      <c r="P278" s="14">
        <f t="shared" ca="1" si="42"/>
        <v>1.3832738438421056E-6</v>
      </c>
      <c r="Q278" s="14">
        <f t="shared" ca="1" si="43"/>
        <v>1.3832738438421056E-6</v>
      </c>
      <c r="R278">
        <f t="shared" ca="1" si="44"/>
        <v>273.73417721518985</v>
      </c>
      <c r="S278" t="str">
        <f t="shared" si="45"/>
        <v/>
      </c>
      <c r="T278" s="17" t="str">
        <f>IF(S278=1,R278/INDEX($R254:$R$2011,MATCH(1,S254:S277,0),1)-1,"")</f>
        <v/>
      </c>
      <c r="U278" s="16" t="str">
        <f t="shared" si="46"/>
        <v/>
      </c>
      <c r="V278" s="14" t="str">
        <f t="shared" si="47"/>
        <v/>
      </c>
      <c r="W278" s="14" t="str">
        <f t="shared" si="48"/>
        <v/>
      </c>
      <c r="X278">
        <f t="shared" ca="1" si="38"/>
        <v>-3.2992803942782659E-2</v>
      </c>
    </row>
    <row r="279" spans="2:24" x14ac:dyDescent="0.25">
      <c r="B279" s="1">
        <v>40549</v>
      </c>
      <c r="C279" s="13">
        <f>ROW()</f>
        <v>279</v>
      </c>
      <c r="D279">
        <v>0.14000000000000001</v>
      </c>
      <c r="E279">
        <f t="shared" si="39"/>
        <v>0.14000000000000001</v>
      </c>
      <c r="F279">
        <v>120.3</v>
      </c>
      <c r="G279">
        <v>45.86</v>
      </c>
      <c r="H279" s="10">
        <f t="shared" ca="1" si="37"/>
        <v>3.660778042818106</v>
      </c>
      <c r="I279">
        <v>63.71</v>
      </c>
      <c r="J279">
        <v>143.32</v>
      </c>
      <c r="K279">
        <v>12.557604106335045</v>
      </c>
      <c r="L279">
        <v>14.197444716521586</v>
      </c>
      <c r="M279">
        <f ca="1">INDIRECT(J$13&amp;ROW())</f>
        <v>143.32</v>
      </c>
      <c r="N279">
        <f t="shared" ca="1" si="40"/>
        <v>-1.3762730525736289E-2</v>
      </c>
      <c r="O279" s="14">
        <f t="shared" ca="1" si="41"/>
        <v>-1.376828221143922E-2</v>
      </c>
      <c r="P279" s="14">
        <f t="shared" ca="1" si="42"/>
        <v>1.1138890447645306E-4</v>
      </c>
      <c r="Q279" s="14">
        <f t="shared" ca="1" si="43"/>
        <v>1.1138890447645306E-4</v>
      </c>
      <c r="R279">
        <f t="shared" ca="1" si="44"/>
        <v>269.96684749849305</v>
      </c>
      <c r="S279" t="str">
        <f t="shared" si="45"/>
        <v/>
      </c>
      <c r="T279" s="17" t="str">
        <f>IF(S279=1,R279/INDEX($R255:$R$2011,MATCH(1,S255:S278,0),1)-1,"")</f>
        <v/>
      </c>
      <c r="U279" s="16" t="str">
        <f t="shared" si="46"/>
        <v/>
      </c>
      <c r="V279" s="14" t="str">
        <f t="shared" si="47"/>
        <v/>
      </c>
      <c r="W279" s="14" t="str">
        <f t="shared" si="48"/>
        <v/>
      </c>
      <c r="X279">
        <f t="shared" ca="1" si="38"/>
        <v>2.330684463727568E-3</v>
      </c>
    </row>
    <row r="280" spans="2:24" x14ac:dyDescent="0.25">
      <c r="B280" s="1">
        <v>40550</v>
      </c>
      <c r="C280" s="13">
        <f>ROW()</f>
        <v>280</v>
      </c>
      <c r="D280">
        <v>0.14000000000000001</v>
      </c>
      <c r="E280">
        <f t="shared" si="39"/>
        <v>0.14000000000000001</v>
      </c>
      <c r="F280">
        <v>120.06</v>
      </c>
      <c r="G280">
        <v>45.78</v>
      </c>
      <c r="H280" s="10">
        <f t="shared" ref="H280:H343" ca="1" si="49">H279*(1+X280)</f>
        <v>3.7464642947933506</v>
      </c>
      <c r="I280">
        <v>64.06</v>
      </c>
      <c r="J280">
        <v>143.72</v>
      </c>
      <c r="K280">
        <v>12.506554969083858</v>
      </c>
      <c r="L280">
        <v>14.127875521880906</v>
      </c>
      <c r="M280">
        <f ca="1">INDIRECT(J$13&amp;ROW())</f>
        <v>143.72</v>
      </c>
      <c r="N280">
        <f t="shared" ca="1" si="40"/>
        <v>2.7909572983533248E-3</v>
      </c>
      <c r="O280" s="14">
        <f t="shared" ca="1" si="41"/>
        <v>2.7854056126503934E-3</v>
      </c>
      <c r="P280" s="14">
        <f t="shared" ca="1" si="42"/>
        <v>3.599512360079309E-5</v>
      </c>
      <c r="Q280" s="14" t="str">
        <f t="shared" ca="1" si="43"/>
        <v/>
      </c>
      <c r="R280">
        <f t="shared" ca="1" si="44"/>
        <v>270.72031344183239</v>
      </c>
      <c r="S280" t="str">
        <f t="shared" si="45"/>
        <v/>
      </c>
      <c r="T280" s="17" t="str">
        <f>IF(S280=1,R280/INDEX($R256:$R$2011,MATCH(1,S256:S279,0),1)-1,"")</f>
        <v/>
      </c>
      <c r="U280" s="16" t="str">
        <f t="shared" si="46"/>
        <v/>
      </c>
      <c r="V280" s="14" t="str">
        <f t="shared" si="47"/>
        <v/>
      </c>
      <c r="W280" s="14" t="str">
        <f t="shared" si="48"/>
        <v/>
      </c>
      <c r="X280">
        <f t="shared" ref="X280:X343" ca="1" si="50">NORMINV(RAND(), 0, 0.04)</f>
        <v>2.3406568487086547E-2</v>
      </c>
    </row>
    <row r="281" spans="2:24" x14ac:dyDescent="0.25">
      <c r="B281" s="1">
        <v>40553</v>
      </c>
      <c r="C281" s="13">
        <f>ROW()</f>
        <v>281</v>
      </c>
      <c r="D281">
        <v>0.14000000000000001</v>
      </c>
      <c r="E281">
        <f t="shared" ref="E281:E344" si="51">IF(E$19="",D281,E$19)</f>
        <v>0.14000000000000001</v>
      </c>
      <c r="F281">
        <v>119.91</v>
      </c>
      <c r="G281">
        <v>45.76</v>
      </c>
      <c r="H281" s="10">
        <f t="shared" ca="1" si="49"/>
        <v>3.6088879732676</v>
      </c>
      <c r="I281">
        <v>64.040000000000006</v>
      </c>
      <c r="J281">
        <v>144.19999999999999</v>
      </c>
      <c r="K281">
        <v>12.515485048295522</v>
      </c>
      <c r="L281">
        <v>14.122982695780127</v>
      </c>
      <c r="M281">
        <f ca="1">INDIRECT(J$13&amp;ROW())</f>
        <v>144.19999999999999</v>
      </c>
      <c r="N281">
        <f t="shared" ca="1" si="40"/>
        <v>3.3398274422486995E-3</v>
      </c>
      <c r="O281" s="14">
        <f t="shared" ca="1" si="41"/>
        <v>3.3342757565457681E-3</v>
      </c>
      <c r="P281" s="14">
        <f t="shared" ca="1" si="42"/>
        <v>4.2882377662301057E-5</v>
      </c>
      <c r="Q281" s="14" t="str">
        <f t="shared" ca="1" si="43"/>
        <v/>
      </c>
      <c r="R281">
        <f t="shared" ca="1" si="44"/>
        <v>271.62447257383957</v>
      </c>
      <c r="S281" t="str">
        <f t="shared" si="45"/>
        <v/>
      </c>
      <c r="T281" s="17" t="str">
        <f>IF(S281=1,R281/INDEX($R257:$R$2011,MATCH(1,S257:S280,0),1)-1,"")</f>
        <v/>
      </c>
      <c r="U281" s="16" t="str">
        <f t="shared" si="46"/>
        <v/>
      </c>
      <c r="V281" s="14" t="str">
        <f t="shared" si="47"/>
        <v/>
      </c>
      <c r="W281" s="14" t="str">
        <f t="shared" si="48"/>
        <v/>
      </c>
      <c r="X281">
        <f t="shared" ca="1" si="50"/>
        <v>-3.6721642247317617E-2</v>
      </c>
    </row>
    <row r="282" spans="2:24" x14ac:dyDescent="0.25">
      <c r="B282" s="1">
        <v>40554</v>
      </c>
      <c r="C282" s="13">
        <f>ROW()</f>
        <v>282</v>
      </c>
      <c r="D282">
        <v>0.14000000000000001</v>
      </c>
      <c r="E282">
        <f t="shared" si="51"/>
        <v>0.14000000000000001</v>
      </c>
      <c r="F282">
        <v>120.34</v>
      </c>
      <c r="G282">
        <v>45.98</v>
      </c>
      <c r="H282" s="10">
        <f t="shared" ca="1" si="49"/>
        <v>3.668164985352163</v>
      </c>
      <c r="I282">
        <v>63.63</v>
      </c>
      <c r="J282">
        <v>144</v>
      </c>
      <c r="K282">
        <v>12.90171239783264</v>
      </c>
      <c r="L282">
        <v>14.266438609550338</v>
      </c>
      <c r="M282">
        <f ca="1">INDIRECT(J$13&amp;ROW())</f>
        <v>144</v>
      </c>
      <c r="N282">
        <f t="shared" ref="N282:N345" ca="1" si="52">M282/M281-1</f>
        <v>-1.3869625520109841E-3</v>
      </c>
      <c r="O282" s="14">
        <f t="shared" ref="O282:O345" ca="1" si="53">N282-((1+E282/100)^(1/252)-1)</f>
        <v>-1.3925142377139155E-3</v>
      </c>
      <c r="P282" s="14">
        <f t="shared" ref="P282:P345" ca="1" si="54">(O282-O$7)^2</f>
        <v>3.3184953216574148E-6</v>
      </c>
      <c r="Q282" s="14">
        <f t="shared" ref="Q282:Q345" ca="1" si="55">IF(O282&lt;0,(O282-O$7)^2,"")</f>
        <v>3.3184953216574148E-6</v>
      </c>
      <c r="R282">
        <f t="shared" ref="R282:R345" ca="1" si="56">(N282+1)*R281</f>
        <v>271.24773960216993</v>
      </c>
      <c r="S282" t="str">
        <f t="shared" si="45"/>
        <v/>
      </c>
      <c r="T282" s="17" t="str">
        <f>IF(S282=1,R282/INDEX($R258:$R$2011,MATCH(1,S258:S281,0),1)-1,"")</f>
        <v/>
      </c>
      <c r="U282" s="16" t="str">
        <f t="shared" si="46"/>
        <v/>
      </c>
      <c r="V282" s="14" t="str">
        <f t="shared" si="47"/>
        <v/>
      </c>
      <c r="W282" s="14" t="str">
        <f t="shared" si="48"/>
        <v/>
      </c>
      <c r="X282">
        <f t="shared" ca="1" si="50"/>
        <v>1.6425284609455911E-2</v>
      </c>
    </row>
    <row r="283" spans="2:24" x14ac:dyDescent="0.25">
      <c r="B283" s="1">
        <v>40555</v>
      </c>
      <c r="C283" s="13">
        <f>ROW()</f>
        <v>283</v>
      </c>
      <c r="D283">
        <v>0.14000000000000001</v>
      </c>
      <c r="E283">
        <f t="shared" si="51"/>
        <v>0.14000000000000001</v>
      </c>
      <c r="F283">
        <v>121.42</v>
      </c>
      <c r="G283">
        <v>46.4</v>
      </c>
      <c r="H283" s="10">
        <f t="shared" ca="1" si="49"/>
        <v>3.6677505919452771</v>
      </c>
      <c r="I283">
        <v>62.27</v>
      </c>
      <c r="J283">
        <v>139.76</v>
      </c>
      <c r="K283">
        <v>13.519397100783033</v>
      </c>
      <c r="L283">
        <v>14.559404157643328</v>
      </c>
      <c r="M283">
        <f ca="1">INDIRECT(J$13&amp;ROW())</f>
        <v>139.76</v>
      </c>
      <c r="N283">
        <f t="shared" ca="1" si="52"/>
        <v>-2.9444444444444495E-2</v>
      </c>
      <c r="O283" s="14">
        <f t="shared" ca="1" si="53"/>
        <v>-2.9449996130147427E-2</v>
      </c>
      <c r="P283" s="14">
        <f t="shared" ca="1" si="54"/>
        <v>6.8831762787529345E-4</v>
      </c>
      <c r="Q283" s="14">
        <f t="shared" ca="1" si="55"/>
        <v>6.8831762787529345E-4</v>
      </c>
      <c r="R283">
        <f t="shared" ca="1" si="56"/>
        <v>263.2610006027727</v>
      </c>
      <c r="S283" t="str">
        <f t="shared" si="45"/>
        <v/>
      </c>
      <c r="T283" s="17" t="str">
        <f>IF(S283=1,R283/INDEX($R259:$R$2011,MATCH(1,S259:S282,0),1)-1,"")</f>
        <v/>
      </c>
      <c r="U283" s="16" t="str">
        <f t="shared" si="46"/>
        <v/>
      </c>
      <c r="V283" s="14" t="str">
        <f t="shared" si="47"/>
        <v/>
      </c>
      <c r="W283" s="14" t="str">
        <f t="shared" si="48"/>
        <v/>
      </c>
      <c r="X283">
        <f t="shared" ca="1" si="50"/>
        <v>-1.1297022040731806E-4</v>
      </c>
    </row>
    <row r="284" spans="2:24" x14ac:dyDescent="0.25">
      <c r="B284" s="1">
        <v>40556</v>
      </c>
      <c r="C284" s="13">
        <f>ROW()</f>
        <v>284</v>
      </c>
      <c r="D284">
        <v>0.14000000000000001</v>
      </c>
      <c r="E284">
        <f t="shared" si="51"/>
        <v>0.14000000000000001</v>
      </c>
      <c r="F284">
        <v>121.22</v>
      </c>
      <c r="G284">
        <v>46.34</v>
      </c>
      <c r="H284" s="10">
        <f t="shared" ca="1" si="49"/>
        <v>3.6352620670964444</v>
      </c>
      <c r="I284">
        <v>61.53</v>
      </c>
      <c r="J284">
        <v>133.72</v>
      </c>
      <c r="K284">
        <v>13.613698959267095</v>
      </c>
      <c r="L284">
        <v>14.662060757474865</v>
      </c>
      <c r="M284">
        <f ca="1">INDIRECT(J$13&amp;ROW())</f>
        <v>133.72</v>
      </c>
      <c r="N284">
        <f t="shared" ca="1" si="52"/>
        <v>-4.3216943331425228E-2</v>
      </c>
      <c r="O284" s="14">
        <f t="shared" ca="1" si="53"/>
        <v>-4.322249501712816E-2</v>
      </c>
      <c r="P284" s="14">
        <f t="shared" ca="1" si="54"/>
        <v>1.6006646298177146E-3</v>
      </c>
      <c r="Q284" s="14">
        <f t="shared" ca="1" si="55"/>
        <v>1.6006646298177146E-3</v>
      </c>
      <c r="R284">
        <f t="shared" ca="1" si="56"/>
        <v>251.88366485834837</v>
      </c>
      <c r="S284" t="str">
        <f t="shared" si="45"/>
        <v/>
      </c>
      <c r="T284" s="17" t="str">
        <f>IF(S284=1,R284/INDEX($R260:$R$2011,MATCH(1,S260:S283,0),1)-1,"")</f>
        <v/>
      </c>
      <c r="U284" s="16" t="str">
        <f t="shared" si="46"/>
        <v/>
      </c>
      <c r="V284" s="14" t="str">
        <f t="shared" si="47"/>
        <v/>
      </c>
      <c r="W284" s="14" t="str">
        <f t="shared" si="48"/>
        <v/>
      </c>
      <c r="X284">
        <f t="shared" ca="1" si="50"/>
        <v>-8.857888243595605E-3</v>
      </c>
    </row>
    <row r="285" spans="2:24" x14ac:dyDescent="0.25">
      <c r="B285" s="1">
        <v>40557</v>
      </c>
      <c r="C285" s="13">
        <f>ROW()</f>
        <v>285</v>
      </c>
      <c r="D285">
        <v>0.14000000000000001</v>
      </c>
      <c r="E285">
        <f t="shared" si="51"/>
        <v>0.14000000000000001</v>
      </c>
      <c r="F285">
        <v>122.1</v>
      </c>
      <c r="G285">
        <v>46.61</v>
      </c>
      <c r="H285" s="10">
        <f t="shared" ca="1" si="49"/>
        <v>3.7687673611386492</v>
      </c>
      <c r="I285">
        <v>60.34</v>
      </c>
      <c r="J285">
        <v>131.96</v>
      </c>
      <c r="K285">
        <v>14.241735882737272</v>
      </c>
      <c r="L285">
        <v>14.98859855575861</v>
      </c>
      <c r="M285">
        <f ca="1">INDIRECT(J$13&amp;ROW())</f>
        <v>131.96</v>
      </c>
      <c r="N285">
        <f t="shared" ca="1" si="52"/>
        <v>-1.3161830690996079E-2</v>
      </c>
      <c r="O285" s="14">
        <f t="shared" ca="1" si="53"/>
        <v>-1.3167382376699011E-2</v>
      </c>
      <c r="P285" s="14">
        <f t="shared" ca="1" si="54"/>
        <v>9.9066078161267921E-5</v>
      </c>
      <c r="Q285" s="14">
        <f t="shared" ca="1" si="55"/>
        <v>9.9066078161267921E-5</v>
      </c>
      <c r="R285">
        <f t="shared" ca="1" si="56"/>
        <v>248.56841470765519</v>
      </c>
      <c r="S285" t="str">
        <f t="shared" si="45"/>
        <v/>
      </c>
      <c r="T285" s="17" t="str">
        <f>IF(S285=1,R285/INDEX($R261:$R$2011,MATCH(1,S261:S284,0),1)-1,"")</f>
        <v/>
      </c>
      <c r="U285" s="16" t="str">
        <f t="shared" si="46"/>
        <v/>
      </c>
      <c r="V285" s="14" t="str">
        <f t="shared" si="47"/>
        <v/>
      </c>
      <c r="W285" s="14" t="str">
        <f t="shared" si="48"/>
        <v/>
      </c>
      <c r="X285">
        <f t="shared" ca="1" si="50"/>
        <v>3.6725081047275857E-2</v>
      </c>
    </row>
    <row r="286" spans="2:24" x14ac:dyDescent="0.25">
      <c r="B286" s="1">
        <v>40561</v>
      </c>
      <c r="C286" s="13">
        <f>ROW()</f>
        <v>286</v>
      </c>
      <c r="D286">
        <v>0.16</v>
      </c>
      <c r="E286">
        <f t="shared" si="51"/>
        <v>0.16</v>
      </c>
      <c r="F286">
        <v>122.31</v>
      </c>
      <c r="G286">
        <v>46.81</v>
      </c>
      <c r="H286" s="10">
        <f t="shared" ca="1" si="49"/>
        <v>3.887823851538506</v>
      </c>
      <c r="I286">
        <v>59.35</v>
      </c>
      <c r="J286">
        <v>126.28</v>
      </c>
      <c r="K286">
        <v>14.660045352887382</v>
      </c>
      <c r="L286">
        <v>15.271839037593402</v>
      </c>
      <c r="M286">
        <f ca="1">INDIRECT(J$13&amp;ROW())</f>
        <v>126.28</v>
      </c>
      <c r="N286">
        <f t="shared" ca="1" si="52"/>
        <v>-4.3043346468626953E-2</v>
      </c>
      <c r="O286" s="14">
        <f t="shared" ca="1" si="53"/>
        <v>-4.3049690621146719E-2</v>
      </c>
      <c r="P286" s="14">
        <f t="shared" ca="1" si="54"/>
        <v>1.5868672685227301E-3</v>
      </c>
      <c r="Q286" s="14">
        <f t="shared" ca="1" si="55"/>
        <v>1.5868672685227301E-3</v>
      </c>
      <c r="R286">
        <f t="shared" ca="1" si="56"/>
        <v>237.86919831223625</v>
      </c>
      <c r="S286" t="str">
        <f t="shared" si="45"/>
        <v/>
      </c>
      <c r="T286" s="17" t="str">
        <f>IF(S286=1,R286/INDEX($R262:$R$2011,MATCH(1,S262:S285,0),1)-1,"")</f>
        <v/>
      </c>
      <c r="U286" s="16" t="str">
        <f t="shared" si="46"/>
        <v/>
      </c>
      <c r="V286" s="14" t="str">
        <f t="shared" si="47"/>
        <v/>
      </c>
      <c r="W286" s="14" t="str">
        <f t="shared" si="48"/>
        <v/>
      </c>
      <c r="X286">
        <f t="shared" ca="1" si="50"/>
        <v>3.1590299689892895E-2</v>
      </c>
    </row>
    <row r="287" spans="2:24" x14ac:dyDescent="0.25">
      <c r="B287" s="1">
        <v>40562</v>
      </c>
      <c r="C287" s="13">
        <f>ROW()</f>
        <v>287</v>
      </c>
      <c r="D287">
        <v>0.16</v>
      </c>
      <c r="E287">
        <f t="shared" si="51"/>
        <v>0.16</v>
      </c>
      <c r="F287">
        <v>121.11</v>
      </c>
      <c r="G287">
        <v>46.2</v>
      </c>
      <c r="H287" s="10">
        <f t="shared" ca="1" si="49"/>
        <v>3.8414046039357248</v>
      </c>
      <c r="I287">
        <v>60.88</v>
      </c>
      <c r="J287">
        <v>122.24</v>
      </c>
      <c r="K287">
        <v>13.919244486028685</v>
      </c>
      <c r="L287">
        <v>14.887989090280147</v>
      </c>
      <c r="M287">
        <f ca="1">INDIRECT(J$13&amp;ROW())</f>
        <v>122.24</v>
      </c>
      <c r="N287">
        <f t="shared" ca="1" si="52"/>
        <v>-3.1992397846056453E-2</v>
      </c>
      <c r="O287" s="14">
        <f t="shared" ca="1" si="53"/>
        <v>-3.1998741998576219E-2</v>
      </c>
      <c r="P287" s="14">
        <f t="shared" ca="1" si="54"/>
        <v>8.2855054849471802E-4</v>
      </c>
      <c r="Q287" s="14">
        <f t="shared" ca="1" si="55"/>
        <v>8.2855054849471802E-4</v>
      </c>
      <c r="R287">
        <f t="shared" ca="1" si="56"/>
        <v>230.25919228450869</v>
      </c>
      <c r="S287" t="str">
        <f t="shared" si="45"/>
        <v/>
      </c>
      <c r="T287" s="17" t="str">
        <f>IF(S287=1,R287/INDEX($R263:$R$2011,MATCH(1,S263:S286,0),1)-1,"")</f>
        <v/>
      </c>
      <c r="U287" s="16" t="str">
        <f t="shared" si="46"/>
        <v/>
      </c>
      <c r="V287" s="14" t="str">
        <f t="shared" si="47"/>
        <v/>
      </c>
      <c r="W287" s="14" t="str">
        <f t="shared" si="48"/>
        <v/>
      </c>
      <c r="X287">
        <f t="shared" ca="1" si="50"/>
        <v>-1.1939647827514544E-2</v>
      </c>
    </row>
    <row r="288" spans="2:24" x14ac:dyDescent="0.25">
      <c r="B288" s="1">
        <v>40563</v>
      </c>
      <c r="C288" s="13">
        <f>ROW()</f>
        <v>288</v>
      </c>
      <c r="D288">
        <v>0.15</v>
      </c>
      <c r="E288">
        <f t="shared" si="51"/>
        <v>0.15</v>
      </c>
      <c r="F288">
        <v>120.95</v>
      </c>
      <c r="G288">
        <v>46.1</v>
      </c>
      <c r="H288" s="10">
        <f t="shared" ca="1" si="49"/>
        <v>3.8646668390108774</v>
      </c>
      <c r="I288">
        <v>60.4</v>
      </c>
      <c r="J288">
        <v>128.72</v>
      </c>
      <c r="K288">
        <v>13.990814445910875</v>
      </c>
      <c r="L288">
        <v>14.961206861571981</v>
      </c>
      <c r="M288">
        <f ca="1">INDIRECT(J$13&amp;ROW())</f>
        <v>128.72</v>
      </c>
      <c r="N288">
        <f t="shared" ca="1" si="52"/>
        <v>5.3010471204188558E-2</v>
      </c>
      <c r="O288" s="14">
        <f t="shared" ca="1" si="53"/>
        <v>5.3004523265373749E-2</v>
      </c>
      <c r="P288" s="14">
        <f t="shared" ca="1" si="54"/>
        <v>3.1605434971250556E-3</v>
      </c>
      <c r="Q288" s="14" t="str">
        <f t="shared" ca="1" si="55"/>
        <v/>
      </c>
      <c r="R288">
        <f t="shared" ca="1" si="56"/>
        <v>242.46534056660636</v>
      </c>
      <c r="S288" t="str">
        <f t="shared" si="45"/>
        <v/>
      </c>
      <c r="T288" s="17" t="str">
        <f>IF(S288=1,R288/INDEX($R264:$R$2011,MATCH(1,S264:S287,0),1)-1,"")</f>
        <v/>
      </c>
      <c r="U288" s="16" t="str">
        <f t="shared" si="46"/>
        <v/>
      </c>
      <c r="V288" s="14" t="str">
        <f t="shared" si="47"/>
        <v/>
      </c>
      <c r="W288" s="14" t="str">
        <f t="shared" si="48"/>
        <v/>
      </c>
      <c r="X288">
        <f t="shared" ca="1" si="50"/>
        <v>6.0556586648849173E-3</v>
      </c>
    </row>
    <row r="289" spans="2:24" x14ac:dyDescent="0.25">
      <c r="B289" s="1">
        <v>40564</v>
      </c>
      <c r="C289" s="13">
        <f>ROW()</f>
        <v>289</v>
      </c>
      <c r="D289">
        <v>0.15</v>
      </c>
      <c r="E289">
        <f t="shared" si="51"/>
        <v>0.15</v>
      </c>
      <c r="F289">
        <v>121.22</v>
      </c>
      <c r="G289">
        <v>46.11</v>
      </c>
      <c r="H289" s="10">
        <f t="shared" ca="1" si="49"/>
        <v>3.9693004320432239</v>
      </c>
      <c r="I289">
        <v>60.27</v>
      </c>
      <c r="J289">
        <v>127.4</v>
      </c>
      <c r="K289">
        <v>13.845476852432281</v>
      </c>
      <c r="L289">
        <v>14.972127098938419</v>
      </c>
      <c r="M289">
        <f ca="1">INDIRECT(J$13&amp;ROW())</f>
        <v>127.4</v>
      </c>
      <c r="N289">
        <f t="shared" ca="1" si="52"/>
        <v>-1.025481665630823E-2</v>
      </c>
      <c r="O289" s="14">
        <f t="shared" ca="1" si="53"/>
        <v>-1.026076459512304E-2</v>
      </c>
      <c r="P289" s="14">
        <f t="shared" ca="1" si="54"/>
        <v>4.9654241612467693E-5</v>
      </c>
      <c r="Q289" s="14">
        <f t="shared" ca="1" si="55"/>
        <v>4.9654241612467693E-5</v>
      </c>
      <c r="R289">
        <f t="shared" ca="1" si="56"/>
        <v>239.97890295358647</v>
      </c>
      <c r="S289" t="str">
        <f t="shared" si="45"/>
        <v/>
      </c>
      <c r="T289" s="17" t="str">
        <f>IF(S289=1,R289/INDEX($R265:$R$2011,MATCH(1,S265:S288,0),1)-1,"")</f>
        <v/>
      </c>
      <c r="U289" s="16" t="str">
        <f t="shared" si="46"/>
        <v/>
      </c>
      <c r="V289" s="14" t="str">
        <f t="shared" si="47"/>
        <v/>
      </c>
      <c r="W289" s="14" t="str">
        <f t="shared" si="48"/>
        <v/>
      </c>
      <c r="X289">
        <f t="shared" ca="1" si="50"/>
        <v>2.7074414792020302E-2</v>
      </c>
    </row>
    <row r="290" spans="2:24" x14ac:dyDescent="0.25">
      <c r="B290" s="1">
        <v>40567</v>
      </c>
      <c r="C290" s="13">
        <f>ROW()</f>
        <v>290</v>
      </c>
      <c r="D290">
        <v>0.15</v>
      </c>
      <c r="E290">
        <f t="shared" si="51"/>
        <v>0.15</v>
      </c>
      <c r="F290">
        <v>121.91</v>
      </c>
      <c r="G290">
        <v>46.41</v>
      </c>
      <c r="H290" s="10">
        <f t="shared" ca="1" si="49"/>
        <v>3.7556669151376667</v>
      </c>
      <c r="I290">
        <v>59.45</v>
      </c>
      <c r="J290">
        <v>128.91999999999999</v>
      </c>
      <c r="K290">
        <v>14.169462964513226</v>
      </c>
      <c r="L290">
        <v>15.143925051006784</v>
      </c>
      <c r="M290">
        <f ca="1">INDIRECT(J$13&amp;ROW())</f>
        <v>128.91999999999999</v>
      </c>
      <c r="N290">
        <f t="shared" ca="1" si="52"/>
        <v>1.193092621664027E-2</v>
      </c>
      <c r="O290" s="14">
        <f t="shared" ca="1" si="53"/>
        <v>1.192497827782546E-2</v>
      </c>
      <c r="P290" s="14">
        <f t="shared" ca="1" si="54"/>
        <v>2.291943557992007E-4</v>
      </c>
      <c r="Q290" s="14" t="str">
        <f t="shared" ca="1" si="55"/>
        <v/>
      </c>
      <c r="R290">
        <f t="shared" ca="1" si="56"/>
        <v>242.842073538276</v>
      </c>
      <c r="S290" t="str">
        <f t="shared" si="45"/>
        <v/>
      </c>
      <c r="T290" s="17" t="str">
        <f>IF(S290=1,R290/INDEX($R266:$R$2011,MATCH(1,S266:S289,0),1)-1,"")</f>
        <v/>
      </c>
      <c r="U290" s="16" t="str">
        <f t="shared" si="46"/>
        <v/>
      </c>
      <c r="V290" s="14" t="str">
        <f t="shared" si="47"/>
        <v/>
      </c>
      <c r="W290" s="14" t="str">
        <f t="shared" si="48"/>
        <v/>
      </c>
      <c r="X290">
        <f t="shared" ca="1" si="50"/>
        <v>-5.3821453065367404E-2</v>
      </c>
    </row>
    <row r="291" spans="2:24" x14ac:dyDescent="0.25">
      <c r="B291" s="1">
        <v>40568</v>
      </c>
      <c r="C291" s="13">
        <f>ROW()</f>
        <v>291</v>
      </c>
      <c r="D291">
        <v>0.16</v>
      </c>
      <c r="E291">
        <f t="shared" si="51"/>
        <v>0.16</v>
      </c>
      <c r="F291">
        <v>121.98</v>
      </c>
      <c r="G291">
        <v>46.38</v>
      </c>
      <c r="H291" s="10">
        <f t="shared" ca="1" si="49"/>
        <v>3.8813191074232121</v>
      </c>
      <c r="I291">
        <v>59.03</v>
      </c>
      <c r="J291">
        <v>126.32</v>
      </c>
      <c r="K291">
        <v>14.31970517048204</v>
      </c>
      <c r="L291">
        <v>15.259122368050804</v>
      </c>
      <c r="M291">
        <f ca="1">INDIRECT(J$13&amp;ROW())</f>
        <v>126.32</v>
      </c>
      <c r="N291">
        <f t="shared" ca="1" si="52"/>
        <v>-2.0167545764815387E-2</v>
      </c>
      <c r="O291" s="14">
        <f t="shared" ca="1" si="53"/>
        <v>-2.0173889917335153E-2</v>
      </c>
      <c r="P291" s="14">
        <f t="shared" ca="1" si="54"/>
        <v>2.8763148888786861E-4</v>
      </c>
      <c r="Q291" s="14">
        <f t="shared" ca="1" si="55"/>
        <v>2.8763148888786861E-4</v>
      </c>
      <c r="R291">
        <f t="shared" ca="1" si="56"/>
        <v>237.94454490657014</v>
      </c>
      <c r="S291" t="str">
        <f t="shared" si="45"/>
        <v/>
      </c>
      <c r="T291" s="17" t="str">
        <f>IF(S291=1,R291/INDEX($R267:$R$2011,MATCH(1,S267:S290,0),1)-1,"")</f>
        <v/>
      </c>
      <c r="U291" s="16" t="str">
        <f t="shared" si="46"/>
        <v/>
      </c>
      <c r="V291" s="14" t="str">
        <f t="shared" si="47"/>
        <v/>
      </c>
      <c r="W291" s="14" t="str">
        <f t="shared" si="48"/>
        <v/>
      </c>
      <c r="X291">
        <f t="shared" ca="1" si="50"/>
        <v>3.3456692279895665E-2</v>
      </c>
    </row>
    <row r="292" spans="2:24" x14ac:dyDescent="0.25">
      <c r="B292" s="1">
        <v>40569</v>
      </c>
      <c r="C292" s="13">
        <f>ROW()</f>
        <v>292</v>
      </c>
      <c r="D292">
        <v>0.14000000000000001</v>
      </c>
      <c r="E292">
        <f t="shared" si="51"/>
        <v>0.14000000000000001</v>
      </c>
      <c r="F292">
        <v>122.45</v>
      </c>
      <c r="G292">
        <v>46.73</v>
      </c>
      <c r="H292" s="10">
        <f t="shared" ca="1" si="49"/>
        <v>3.9071447815768323</v>
      </c>
      <c r="I292">
        <v>57.68</v>
      </c>
      <c r="J292">
        <v>124.76</v>
      </c>
      <c r="K292">
        <v>14.807242571387476</v>
      </c>
      <c r="L292">
        <v>15.649975287279617</v>
      </c>
      <c r="M292">
        <f ca="1">INDIRECT(J$13&amp;ROW())</f>
        <v>124.76</v>
      </c>
      <c r="N292">
        <f t="shared" ca="1" si="52"/>
        <v>-1.2349588347055018E-2</v>
      </c>
      <c r="O292" s="14">
        <f t="shared" ca="1" si="53"/>
        <v>-1.235514003275795E-2</v>
      </c>
      <c r="P292" s="14">
        <f t="shared" ca="1" si="54"/>
        <v>8.3557003937446994E-5</v>
      </c>
      <c r="Q292" s="14">
        <f t="shared" ca="1" si="55"/>
        <v>8.3557003937446994E-5</v>
      </c>
      <c r="R292">
        <f t="shared" ca="1" si="56"/>
        <v>235.00602772754667</v>
      </c>
      <c r="S292" t="str">
        <f t="shared" si="45"/>
        <v/>
      </c>
      <c r="T292" s="17" t="str">
        <f>IF(S292=1,R292/INDEX($R268:$R$2011,MATCH(1,S268:S291,0),1)-1,"")</f>
        <v/>
      </c>
      <c r="U292" s="16" t="str">
        <f t="shared" si="46"/>
        <v/>
      </c>
      <c r="V292" s="14" t="str">
        <f t="shared" si="47"/>
        <v/>
      </c>
      <c r="W292" s="14" t="str">
        <f t="shared" si="48"/>
        <v/>
      </c>
      <c r="X292">
        <f t="shared" ca="1" si="50"/>
        <v>6.6538394393358784E-3</v>
      </c>
    </row>
    <row r="293" spans="2:24" x14ac:dyDescent="0.25">
      <c r="B293" s="1">
        <v>40570</v>
      </c>
      <c r="C293" s="13">
        <f>ROW()</f>
        <v>293</v>
      </c>
      <c r="D293">
        <v>0.14000000000000001</v>
      </c>
      <c r="E293">
        <f t="shared" si="51"/>
        <v>0.14000000000000001</v>
      </c>
      <c r="F293">
        <v>122.75</v>
      </c>
      <c r="G293">
        <v>46.95</v>
      </c>
      <c r="H293" s="10">
        <f t="shared" ca="1" si="49"/>
        <v>3.7239461441742807</v>
      </c>
      <c r="I293">
        <v>56.86</v>
      </c>
      <c r="J293">
        <v>120.96</v>
      </c>
      <c r="K293">
        <v>15.063288233149686</v>
      </c>
      <c r="L293">
        <v>15.843656761011326</v>
      </c>
      <c r="M293">
        <f ca="1">INDIRECT(J$13&amp;ROW())</f>
        <v>120.96</v>
      </c>
      <c r="N293">
        <f t="shared" ca="1" si="52"/>
        <v>-3.045848028214182E-2</v>
      </c>
      <c r="O293" s="14">
        <f t="shared" ca="1" si="53"/>
        <v>-3.0464031967844751E-2</v>
      </c>
      <c r="P293" s="14">
        <f t="shared" ca="1" si="54"/>
        <v>7.4255399589109861E-4</v>
      </c>
      <c r="Q293" s="14">
        <f t="shared" ca="1" si="55"/>
        <v>7.4255399589109861E-4</v>
      </c>
      <c r="R293">
        <f t="shared" ca="1" si="56"/>
        <v>227.84810126582272</v>
      </c>
      <c r="S293" t="str">
        <f t="shared" si="45"/>
        <v/>
      </c>
      <c r="T293" s="17" t="str">
        <f>IF(S293=1,R293/INDEX($R269:$R$2011,MATCH(1,S269:S292,0),1)-1,"")</f>
        <v/>
      </c>
      <c r="U293" s="16" t="str">
        <f t="shared" si="46"/>
        <v/>
      </c>
      <c r="V293" s="14" t="str">
        <f t="shared" si="47"/>
        <v/>
      </c>
      <c r="W293" s="14" t="str">
        <f t="shared" si="48"/>
        <v/>
      </c>
      <c r="X293">
        <f t="shared" ca="1" si="50"/>
        <v>-4.6888110792919449E-2</v>
      </c>
    </row>
    <row r="294" spans="2:24" x14ac:dyDescent="0.25">
      <c r="B294" s="1">
        <v>40571</v>
      </c>
      <c r="C294" s="13">
        <f>ROW()</f>
        <v>294</v>
      </c>
      <c r="D294">
        <v>0.14000000000000001</v>
      </c>
      <c r="E294">
        <f t="shared" si="51"/>
        <v>0.14000000000000001</v>
      </c>
      <c r="F294">
        <v>120.61</v>
      </c>
      <c r="G294">
        <v>46.02</v>
      </c>
      <c r="H294" s="10">
        <f t="shared" ca="1" si="49"/>
        <v>3.8603463018783675</v>
      </c>
      <c r="I294">
        <v>58.65</v>
      </c>
      <c r="J294">
        <v>118.44</v>
      </c>
      <c r="K294">
        <v>13.524620317026821</v>
      </c>
      <c r="L294">
        <v>15.231592029016287</v>
      </c>
      <c r="M294">
        <f ca="1">INDIRECT(J$13&amp;ROW())</f>
        <v>118.44</v>
      </c>
      <c r="N294">
        <f t="shared" ca="1" si="52"/>
        <v>-2.0833333333333259E-2</v>
      </c>
      <c r="O294" s="14">
        <f t="shared" ca="1" si="53"/>
        <v>-2.0838885019036191E-2</v>
      </c>
      <c r="P294" s="14">
        <f t="shared" ca="1" si="54"/>
        <v>3.1062994476653761E-4</v>
      </c>
      <c r="Q294" s="14">
        <f t="shared" ca="1" si="55"/>
        <v>3.1062994476653761E-4</v>
      </c>
      <c r="R294">
        <f t="shared" ca="1" si="56"/>
        <v>223.10126582278477</v>
      </c>
      <c r="S294" t="str">
        <f t="shared" si="45"/>
        <v/>
      </c>
      <c r="T294" s="17" t="str">
        <f>IF(S294=1,R294/INDEX($R270:$R$2011,MATCH(1,S270:S293,0),1)-1,"")</f>
        <v/>
      </c>
      <c r="U294" s="16" t="str">
        <f t="shared" si="46"/>
        <v/>
      </c>
      <c r="V294" s="14" t="str">
        <f t="shared" si="47"/>
        <v/>
      </c>
      <c r="W294" s="14" t="str">
        <f t="shared" si="48"/>
        <v/>
      </c>
      <c r="X294">
        <f t="shared" ca="1" si="50"/>
        <v>3.6627854545498731E-2</v>
      </c>
    </row>
    <row r="295" spans="2:24" x14ac:dyDescent="0.25">
      <c r="B295" s="1">
        <v>40574</v>
      </c>
      <c r="C295" s="13">
        <f>ROW()</f>
        <v>295</v>
      </c>
      <c r="D295">
        <v>0.15</v>
      </c>
      <c r="E295">
        <f t="shared" si="51"/>
        <v>0.15</v>
      </c>
      <c r="F295">
        <v>121.52</v>
      </c>
      <c r="G295">
        <v>46.44</v>
      </c>
      <c r="H295" s="10">
        <f t="shared" ca="1" si="49"/>
        <v>3.781899374181322</v>
      </c>
      <c r="I295">
        <v>58.08</v>
      </c>
      <c r="J295">
        <v>128.4</v>
      </c>
      <c r="K295">
        <v>13.70018131579746</v>
      </c>
      <c r="L295">
        <v>15.495846538690454</v>
      </c>
      <c r="M295">
        <f ca="1">INDIRECT(J$13&amp;ROW())</f>
        <v>128.4</v>
      </c>
      <c r="N295">
        <f t="shared" ca="1" si="52"/>
        <v>8.409321175278639E-2</v>
      </c>
      <c r="O295" s="14">
        <f t="shared" ca="1" si="53"/>
        <v>8.408726381397158E-2</v>
      </c>
      <c r="P295" s="14">
        <f t="shared" ca="1" si="54"/>
        <v>7.6215434900471423E-3</v>
      </c>
      <c r="Q295" s="14" t="str">
        <f t="shared" ca="1" si="55"/>
        <v/>
      </c>
      <c r="R295">
        <f t="shared" ca="1" si="56"/>
        <v>241.86256781193489</v>
      </c>
      <c r="S295">
        <f t="shared" si="45"/>
        <v>1</v>
      </c>
      <c r="T295" s="17">
        <f ca="1">IF(S295=1,R295/INDEX($R271:$R$2011,MATCH(1,S271:S294,0),1)-1,"")</f>
        <v>-0.15348101265822789</v>
      </c>
      <c r="U295" s="16">
        <f t="shared" ca="1" si="46"/>
        <v>-0.15360592680299467</v>
      </c>
      <c r="V295" s="14">
        <f t="shared" ca="1" si="47"/>
        <v>8.3863371951072747E-3</v>
      </c>
      <c r="W295" s="14">
        <f t="shared" ca="1" si="48"/>
        <v>8.3863371951072747E-3</v>
      </c>
      <c r="X295">
        <f t="shared" ca="1" si="50"/>
        <v>-2.0321215135252195E-2</v>
      </c>
    </row>
    <row r="296" spans="2:24" x14ac:dyDescent="0.25">
      <c r="B296" s="1">
        <v>40575</v>
      </c>
      <c r="C296" s="13">
        <f>ROW()</f>
        <v>296</v>
      </c>
      <c r="D296">
        <v>0.15</v>
      </c>
      <c r="E296">
        <f t="shared" si="51"/>
        <v>0.15</v>
      </c>
      <c r="F296">
        <v>123.46</v>
      </c>
      <c r="G296">
        <v>47.1</v>
      </c>
      <c r="H296" s="10">
        <f t="shared" ca="1" si="49"/>
        <v>3.8168729126616903</v>
      </c>
      <c r="I296">
        <v>55.95</v>
      </c>
      <c r="J296">
        <v>128.12</v>
      </c>
      <c r="K296">
        <v>14.406746125877978</v>
      </c>
      <c r="L296">
        <v>16.032296050994546</v>
      </c>
      <c r="M296">
        <f ca="1">INDIRECT(J$13&amp;ROW())</f>
        <v>128.12</v>
      </c>
      <c r="N296">
        <f t="shared" ca="1" si="52"/>
        <v>-2.1806853582554409E-3</v>
      </c>
      <c r="O296" s="14">
        <f t="shared" ca="1" si="53"/>
        <v>-2.1866332970702507E-3</v>
      </c>
      <c r="P296" s="14">
        <f t="shared" ca="1" si="54"/>
        <v>1.0558686818719865E-6</v>
      </c>
      <c r="Q296" s="14">
        <f t="shared" ca="1" si="55"/>
        <v>1.0558686818719865E-6</v>
      </c>
      <c r="R296">
        <f t="shared" ca="1" si="56"/>
        <v>241.33514165159735</v>
      </c>
      <c r="S296" t="str">
        <f t="shared" si="45"/>
        <v/>
      </c>
      <c r="T296" s="17" t="str">
        <f>IF(S296=1,R296/INDEX($R272:$R$2011,MATCH(1,S272:S295,0),1)-1,"")</f>
        <v/>
      </c>
      <c r="U296" s="16" t="str">
        <f t="shared" si="46"/>
        <v/>
      </c>
      <c r="V296" s="14" t="str">
        <f t="shared" si="47"/>
        <v/>
      </c>
      <c r="W296" s="14" t="str">
        <f t="shared" si="48"/>
        <v/>
      </c>
      <c r="X296">
        <f t="shared" ca="1" si="50"/>
        <v>9.2476121176383562E-3</v>
      </c>
    </row>
    <row r="297" spans="2:24" x14ac:dyDescent="0.25">
      <c r="B297" s="1">
        <v>40576</v>
      </c>
      <c r="C297" s="13">
        <f>ROW()</f>
        <v>297</v>
      </c>
      <c r="D297">
        <v>0.14000000000000001</v>
      </c>
      <c r="E297">
        <f t="shared" si="51"/>
        <v>0.14000000000000001</v>
      </c>
      <c r="F297">
        <v>123.23</v>
      </c>
      <c r="G297">
        <v>47.02</v>
      </c>
      <c r="H297" s="10">
        <f t="shared" ca="1" si="49"/>
        <v>3.8920708841801113</v>
      </c>
      <c r="I297">
        <v>55.95</v>
      </c>
      <c r="J297">
        <v>121.92</v>
      </c>
      <c r="K297">
        <v>14.386994140359102</v>
      </c>
      <c r="L297">
        <v>16.055591070104068</v>
      </c>
      <c r="M297">
        <f ca="1">INDIRECT(J$13&amp;ROW())</f>
        <v>121.92</v>
      </c>
      <c r="N297">
        <f t="shared" ca="1" si="52"/>
        <v>-4.8392132375897567E-2</v>
      </c>
      <c r="O297" s="14">
        <f t="shared" ca="1" si="53"/>
        <v>-4.8397684061600499E-2</v>
      </c>
      <c r="P297" s="14">
        <f t="shared" ca="1" si="54"/>
        <v>2.0415483157172785E-3</v>
      </c>
      <c r="Q297" s="14">
        <f t="shared" ca="1" si="55"/>
        <v>2.0415483157172785E-3</v>
      </c>
      <c r="R297">
        <f t="shared" ca="1" si="56"/>
        <v>229.65641952983725</v>
      </c>
      <c r="S297" t="str">
        <f t="shared" si="45"/>
        <v/>
      </c>
      <c r="T297" s="17" t="str">
        <f>IF(S297=1,R297/INDEX($R273:$R$2011,MATCH(1,S273:S296,0),1)-1,"")</f>
        <v/>
      </c>
      <c r="U297" s="16" t="str">
        <f t="shared" si="46"/>
        <v/>
      </c>
      <c r="V297" s="14" t="str">
        <f t="shared" si="47"/>
        <v/>
      </c>
      <c r="W297" s="14" t="str">
        <f t="shared" si="48"/>
        <v/>
      </c>
      <c r="X297">
        <f t="shared" ca="1" si="50"/>
        <v>1.9701460656174015E-2</v>
      </c>
    </row>
    <row r="298" spans="2:24" x14ac:dyDescent="0.25">
      <c r="B298" s="1">
        <v>40577</v>
      </c>
      <c r="C298" s="13">
        <f>ROW()</f>
        <v>298</v>
      </c>
      <c r="D298">
        <v>0.14000000000000001</v>
      </c>
      <c r="E298">
        <f t="shared" si="51"/>
        <v>0.14000000000000001</v>
      </c>
      <c r="F298">
        <v>123.5</v>
      </c>
      <c r="G298">
        <v>47.27</v>
      </c>
      <c r="H298" s="10">
        <f t="shared" ca="1" si="49"/>
        <v>3.8355974320321464</v>
      </c>
      <c r="I298">
        <v>55.52</v>
      </c>
      <c r="J298">
        <v>121.36</v>
      </c>
      <c r="K298">
        <v>14.590773390237155</v>
      </c>
      <c r="L298">
        <v>16.132312178662701</v>
      </c>
      <c r="M298">
        <f ca="1">INDIRECT(J$13&amp;ROW())</f>
        <v>121.36</v>
      </c>
      <c r="N298">
        <f t="shared" ca="1" si="52"/>
        <v>-4.5931758530184386E-3</v>
      </c>
      <c r="O298" s="14">
        <f t="shared" ca="1" si="53"/>
        <v>-4.59872753872137E-3</v>
      </c>
      <c r="P298" s="14">
        <f t="shared" ca="1" si="54"/>
        <v>1.9169497149353746E-6</v>
      </c>
      <c r="Q298" s="14">
        <f t="shared" ca="1" si="55"/>
        <v>1.9169497149353746E-6</v>
      </c>
      <c r="R298">
        <f t="shared" ca="1" si="56"/>
        <v>228.60156720916214</v>
      </c>
      <c r="S298" t="str">
        <f t="shared" si="45"/>
        <v/>
      </c>
      <c r="T298" s="17" t="str">
        <f>IF(S298=1,R298/INDEX($R274:$R$2011,MATCH(1,S274:S297,0),1)-1,"")</f>
        <v/>
      </c>
      <c r="U298" s="16" t="str">
        <f t="shared" si="46"/>
        <v/>
      </c>
      <c r="V298" s="14" t="str">
        <f t="shared" si="47"/>
        <v/>
      </c>
      <c r="W298" s="14" t="str">
        <f t="shared" si="48"/>
        <v/>
      </c>
      <c r="X298">
        <f t="shared" ca="1" si="50"/>
        <v>-1.4509872463399779E-2</v>
      </c>
    </row>
    <row r="299" spans="2:24" x14ac:dyDescent="0.25">
      <c r="B299" s="1">
        <v>40578</v>
      </c>
      <c r="C299" s="13">
        <f>ROW()</f>
        <v>299</v>
      </c>
      <c r="D299">
        <v>0.14000000000000001</v>
      </c>
      <c r="E299">
        <f t="shared" si="51"/>
        <v>0.14000000000000001</v>
      </c>
      <c r="F299">
        <v>123.85</v>
      </c>
      <c r="G299">
        <v>47.49</v>
      </c>
      <c r="H299" s="10">
        <f t="shared" ca="1" si="49"/>
        <v>3.8093149102429895</v>
      </c>
      <c r="I299">
        <v>54.94</v>
      </c>
      <c r="J299">
        <v>119.8</v>
      </c>
      <c r="K299">
        <v>14.96572779778389</v>
      </c>
      <c r="L299">
        <v>16.363911866923711</v>
      </c>
      <c r="M299">
        <f ca="1">INDIRECT(J$13&amp;ROW())</f>
        <v>119.8</v>
      </c>
      <c r="N299">
        <f t="shared" ca="1" si="52"/>
        <v>-1.285431773236656E-2</v>
      </c>
      <c r="O299" s="14">
        <f t="shared" ca="1" si="53"/>
        <v>-1.2859869418069492E-2</v>
      </c>
      <c r="P299" s="14">
        <f t="shared" ca="1" si="54"/>
        <v>9.3039169884103341E-5</v>
      </c>
      <c r="Q299" s="14">
        <f t="shared" ca="1" si="55"/>
        <v>9.3039169884103341E-5</v>
      </c>
      <c r="R299">
        <f t="shared" ca="1" si="56"/>
        <v>225.66305003013863</v>
      </c>
      <c r="S299" t="str">
        <f t="shared" ref="S299:S362" si="57">IF(MONTH(B300)&lt;&gt;MONTH(B299),1,"")</f>
        <v/>
      </c>
      <c r="T299" s="17" t="str">
        <f>IF(S299=1,R299/INDEX($R275:$R$2011,MATCH(1,S275:S298,0),1)-1,"")</f>
        <v/>
      </c>
      <c r="U299" s="16" t="str">
        <f t="shared" ref="U299:U362" si="58">IF(S299=1,T299-((1+E299/100)^(1/12)-1),"")</f>
        <v/>
      </c>
      <c r="V299" s="14" t="str">
        <f t="shared" ref="V299:V362" si="59">IF(S299=1,(U299-U$7)^2,"")</f>
        <v/>
      </c>
      <c r="W299" s="14" t="str">
        <f t="shared" ref="W299:W362" si="60">IF(U299&lt;0,(U299-U$7)^2,"")</f>
        <v/>
      </c>
      <c r="X299">
        <f t="shared" ca="1" si="50"/>
        <v>-6.852262849501428E-3</v>
      </c>
    </row>
    <row r="300" spans="2:24" x14ac:dyDescent="0.25">
      <c r="B300" s="1">
        <v>40581</v>
      </c>
      <c r="C300" s="13">
        <f>ROW()</f>
        <v>300</v>
      </c>
      <c r="D300">
        <v>0.14000000000000001</v>
      </c>
      <c r="E300">
        <f t="shared" si="51"/>
        <v>0.14000000000000001</v>
      </c>
      <c r="F300">
        <v>124.62</v>
      </c>
      <c r="G300">
        <v>47.79</v>
      </c>
      <c r="H300" s="10">
        <f t="shared" ca="1" si="49"/>
        <v>3.8191925612730242</v>
      </c>
      <c r="I300">
        <v>54.03</v>
      </c>
      <c r="J300">
        <v>116.84</v>
      </c>
      <c r="K300">
        <v>15.263333493275994</v>
      </c>
      <c r="L300">
        <v>16.598720813896868</v>
      </c>
      <c r="M300">
        <f ca="1">INDIRECT(J$13&amp;ROW())</f>
        <v>116.84</v>
      </c>
      <c r="N300">
        <f t="shared" ca="1" si="52"/>
        <v>-2.4707846410684464E-2</v>
      </c>
      <c r="O300" s="14">
        <f t="shared" ca="1" si="53"/>
        <v>-2.4713398096387396E-2</v>
      </c>
      <c r="P300" s="14">
        <f t="shared" ca="1" si="54"/>
        <v>4.6221603446817809E-4</v>
      </c>
      <c r="Q300" s="14">
        <f t="shared" ca="1" si="55"/>
        <v>4.6221603446817809E-4</v>
      </c>
      <c r="R300">
        <f t="shared" ca="1" si="56"/>
        <v>220.08740204942737</v>
      </c>
      <c r="S300" t="str">
        <f t="shared" si="57"/>
        <v/>
      </c>
      <c r="T300" s="17" t="str">
        <f>IF(S300=1,R300/INDEX($R276:$R$2011,MATCH(1,S276:S299,0),1)-1,"")</f>
        <v/>
      </c>
      <c r="U300" s="16" t="str">
        <f t="shared" si="58"/>
        <v/>
      </c>
      <c r="V300" s="14" t="str">
        <f t="shared" si="59"/>
        <v/>
      </c>
      <c r="W300" s="14" t="str">
        <f t="shared" si="60"/>
        <v/>
      </c>
      <c r="X300">
        <f t="shared" ca="1" si="50"/>
        <v>2.593025586693895E-3</v>
      </c>
    </row>
    <row r="301" spans="2:24" x14ac:dyDescent="0.25">
      <c r="B301" s="1">
        <v>40582</v>
      </c>
      <c r="C301" s="13">
        <f>ROW()</f>
        <v>301</v>
      </c>
      <c r="D301">
        <v>0.13</v>
      </c>
      <c r="E301">
        <f t="shared" si="51"/>
        <v>0.13</v>
      </c>
      <c r="F301">
        <v>125.19</v>
      </c>
      <c r="G301">
        <v>48</v>
      </c>
      <c r="H301" s="10">
        <f t="shared" ca="1" si="49"/>
        <v>3.9446638492287085</v>
      </c>
      <c r="I301">
        <v>53.44</v>
      </c>
      <c r="J301">
        <v>115.08</v>
      </c>
      <c r="K301">
        <v>15.436966382284949</v>
      </c>
      <c r="L301">
        <v>16.840786427840165</v>
      </c>
      <c r="M301">
        <f ca="1">INDIRECT(J$13&amp;ROW())</f>
        <v>115.08</v>
      </c>
      <c r="N301">
        <f t="shared" ca="1" si="52"/>
        <v>-1.5063334474495038E-2</v>
      </c>
      <c r="O301" s="14">
        <f t="shared" ca="1" si="53"/>
        <v>-1.5068489867671397E-2</v>
      </c>
      <c r="P301" s="14">
        <f t="shared" ca="1" si="54"/>
        <v>1.4052447260422683E-4</v>
      </c>
      <c r="Q301" s="14">
        <f t="shared" ca="1" si="55"/>
        <v>1.4052447260422683E-4</v>
      </c>
      <c r="R301">
        <f t="shared" ca="1" si="56"/>
        <v>216.77215189873417</v>
      </c>
      <c r="S301" t="str">
        <f t="shared" si="57"/>
        <v/>
      </c>
      <c r="T301" s="17" t="str">
        <f>IF(S301=1,R301/INDEX($R277:$R$2011,MATCH(1,S277:S300,0),1)-1,"")</f>
        <v/>
      </c>
      <c r="U301" s="16" t="str">
        <f t="shared" si="58"/>
        <v/>
      </c>
      <c r="V301" s="14" t="str">
        <f t="shared" si="59"/>
        <v/>
      </c>
      <c r="W301" s="14" t="str">
        <f t="shared" si="60"/>
        <v/>
      </c>
      <c r="X301">
        <f t="shared" ca="1" si="50"/>
        <v>3.2852831048105498E-2</v>
      </c>
    </row>
    <row r="302" spans="2:24" x14ac:dyDescent="0.25">
      <c r="B302" s="1">
        <v>40583</v>
      </c>
      <c r="C302" s="13">
        <f>ROW()</f>
        <v>302</v>
      </c>
      <c r="D302">
        <v>0.11</v>
      </c>
      <c r="E302">
        <f t="shared" si="51"/>
        <v>0.11</v>
      </c>
      <c r="F302">
        <v>124.91</v>
      </c>
      <c r="G302">
        <v>47.88</v>
      </c>
      <c r="H302" s="10">
        <f t="shared" ca="1" si="49"/>
        <v>4.357041405136016</v>
      </c>
      <c r="I302">
        <v>53.03</v>
      </c>
      <c r="J302">
        <v>113.68</v>
      </c>
      <c r="K302">
        <v>15.403918374797827</v>
      </c>
      <c r="L302">
        <v>16.876211876052366</v>
      </c>
      <c r="M302">
        <f ca="1">INDIRECT(J$13&amp;ROW())</f>
        <v>113.68</v>
      </c>
      <c r="N302">
        <f t="shared" ca="1" si="52"/>
        <v>-1.2165450121654375E-2</v>
      </c>
      <c r="O302" s="14">
        <f t="shared" ca="1" si="53"/>
        <v>-1.2169812811501535E-2</v>
      </c>
      <c r="P302" s="14">
        <f t="shared" ca="1" si="54"/>
        <v>8.020321563923694E-5</v>
      </c>
      <c r="Q302" s="14">
        <f t="shared" ca="1" si="55"/>
        <v>8.020321563923694E-5</v>
      </c>
      <c r="R302">
        <f t="shared" ca="1" si="56"/>
        <v>214.13502109704643</v>
      </c>
      <c r="S302" t="str">
        <f t="shared" si="57"/>
        <v/>
      </c>
      <c r="T302" s="17" t="str">
        <f>IF(S302=1,R302/INDEX($R278:$R$2011,MATCH(1,S278:S301,0),1)-1,"")</f>
        <v/>
      </c>
      <c r="U302" s="16" t="str">
        <f t="shared" si="58"/>
        <v/>
      </c>
      <c r="V302" s="14" t="str">
        <f t="shared" si="59"/>
        <v/>
      </c>
      <c r="W302" s="14" t="str">
        <f t="shared" si="60"/>
        <v/>
      </c>
      <c r="X302">
        <f t="shared" ca="1" si="50"/>
        <v>0.10454060768395743</v>
      </c>
    </row>
    <row r="303" spans="2:24" x14ac:dyDescent="0.25">
      <c r="B303" s="1">
        <v>40584</v>
      </c>
      <c r="C303" s="13">
        <f>ROW()</f>
        <v>303</v>
      </c>
      <c r="D303">
        <v>0.11</v>
      </c>
      <c r="E303">
        <f t="shared" si="51"/>
        <v>0.11</v>
      </c>
      <c r="F303">
        <v>124.95</v>
      </c>
      <c r="G303">
        <v>48.02</v>
      </c>
      <c r="H303" s="10">
        <f t="shared" ca="1" si="49"/>
        <v>4.3449453168465624</v>
      </c>
      <c r="I303">
        <v>52.76</v>
      </c>
      <c r="J303">
        <v>114.04</v>
      </c>
      <c r="K303">
        <v>15.360391812675013</v>
      </c>
      <c r="L303">
        <v>17.086223047580766</v>
      </c>
      <c r="M303">
        <f ca="1">INDIRECT(J$13&amp;ROW())</f>
        <v>114.04</v>
      </c>
      <c r="N303">
        <f t="shared" ca="1" si="52"/>
        <v>3.1667839549613941E-3</v>
      </c>
      <c r="O303" s="14">
        <f t="shared" ca="1" si="53"/>
        <v>3.1624212651142347E-3</v>
      </c>
      <c r="P303" s="14">
        <f t="shared" ca="1" si="54"/>
        <v>4.0661145809046765E-5</v>
      </c>
      <c r="Q303" s="14" t="str">
        <f t="shared" ca="1" si="55"/>
        <v/>
      </c>
      <c r="R303">
        <f t="shared" ca="1" si="56"/>
        <v>214.81314044605188</v>
      </c>
      <c r="S303" t="str">
        <f t="shared" si="57"/>
        <v/>
      </c>
      <c r="T303" s="17" t="str">
        <f>IF(S303=1,R303/INDEX($R279:$R$2011,MATCH(1,S279:S302,0),1)-1,"")</f>
        <v/>
      </c>
      <c r="U303" s="16" t="str">
        <f t="shared" si="58"/>
        <v/>
      </c>
      <c r="V303" s="14" t="str">
        <f t="shared" si="59"/>
        <v/>
      </c>
      <c r="W303" s="14" t="str">
        <f t="shared" si="60"/>
        <v/>
      </c>
      <c r="X303">
        <f t="shared" ca="1" si="50"/>
        <v>-2.7762160522952629E-3</v>
      </c>
    </row>
    <row r="304" spans="2:24" x14ac:dyDescent="0.25">
      <c r="B304" s="1">
        <v>40585</v>
      </c>
      <c r="C304" s="13">
        <f>ROW()</f>
        <v>304</v>
      </c>
      <c r="D304">
        <v>0.11</v>
      </c>
      <c r="E304">
        <f t="shared" si="51"/>
        <v>0.11</v>
      </c>
      <c r="F304">
        <v>125.7</v>
      </c>
      <c r="G304">
        <v>48.39</v>
      </c>
      <c r="H304" s="10">
        <f t="shared" ca="1" si="49"/>
        <v>3.9932716577750296</v>
      </c>
      <c r="I304">
        <v>52.01</v>
      </c>
      <c r="J304">
        <v>114.04</v>
      </c>
      <c r="K304">
        <v>15.578961922522128</v>
      </c>
      <c r="L304">
        <v>17.216302674363028</v>
      </c>
      <c r="M304">
        <f ca="1">INDIRECT(J$13&amp;ROW())</f>
        <v>114.04</v>
      </c>
      <c r="N304">
        <f t="shared" ca="1" si="52"/>
        <v>0</v>
      </c>
      <c r="O304" s="14">
        <f t="shared" ca="1" si="53"/>
        <v>-4.3626898471593734E-6</v>
      </c>
      <c r="P304" s="14">
        <f t="shared" ca="1" si="54"/>
        <v>1.030297856655154E-5</v>
      </c>
      <c r="Q304" s="14">
        <f t="shared" ca="1" si="55"/>
        <v>1.030297856655154E-5</v>
      </c>
      <c r="R304">
        <f t="shared" ca="1" si="56"/>
        <v>214.81314044605188</v>
      </c>
      <c r="S304" t="str">
        <f t="shared" si="57"/>
        <v/>
      </c>
      <c r="T304" s="17" t="str">
        <f>IF(S304=1,R304/INDEX($R280:$R$2011,MATCH(1,S280:S303,0),1)-1,"")</f>
        <v/>
      </c>
      <c r="U304" s="16" t="str">
        <f t="shared" si="58"/>
        <v/>
      </c>
      <c r="V304" s="14" t="str">
        <f t="shared" si="59"/>
        <v/>
      </c>
      <c r="W304" s="14" t="str">
        <f t="shared" si="60"/>
        <v/>
      </c>
      <c r="X304">
        <f t="shared" ca="1" si="50"/>
        <v>-8.0938569631243948E-2</v>
      </c>
    </row>
    <row r="305" spans="2:24" x14ac:dyDescent="0.25">
      <c r="B305" s="1">
        <v>40588</v>
      </c>
      <c r="C305" s="13">
        <f>ROW()</f>
        <v>305</v>
      </c>
      <c r="D305">
        <v>0.12</v>
      </c>
      <c r="E305">
        <f t="shared" si="51"/>
        <v>0.12</v>
      </c>
      <c r="F305">
        <v>126</v>
      </c>
      <c r="G305">
        <v>48.47</v>
      </c>
      <c r="H305" s="10">
        <f t="shared" ca="1" si="49"/>
        <v>4.1210965096712799</v>
      </c>
      <c r="I305">
        <v>52.04</v>
      </c>
      <c r="J305">
        <v>112.08</v>
      </c>
      <c r="K305">
        <v>15.747274513052263</v>
      </c>
      <c r="L305">
        <v>17.256561373667736</v>
      </c>
      <c r="M305">
        <f ca="1">INDIRECT(J$13&amp;ROW())</f>
        <v>112.08</v>
      </c>
      <c r="N305">
        <f t="shared" ca="1" si="52"/>
        <v>-1.7186951946685403E-2</v>
      </c>
      <c r="O305" s="14">
        <f t="shared" ca="1" si="53"/>
        <v>-1.7191711007912502E-2</v>
      </c>
      <c r="P305" s="14">
        <f t="shared" ca="1" si="54"/>
        <v>1.9537114924140294E-4</v>
      </c>
      <c r="Q305" s="14">
        <f t="shared" ca="1" si="55"/>
        <v>1.9537114924140294E-4</v>
      </c>
      <c r="R305">
        <f t="shared" ca="1" si="56"/>
        <v>211.121157323689</v>
      </c>
      <c r="S305" t="str">
        <f t="shared" si="57"/>
        <v/>
      </c>
      <c r="T305" s="17" t="str">
        <f>IF(S305=1,R305/INDEX($R281:$R$2011,MATCH(1,S281:S304,0),1)-1,"")</f>
        <v/>
      </c>
      <c r="U305" s="16" t="str">
        <f t="shared" si="58"/>
        <v/>
      </c>
      <c r="V305" s="14" t="str">
        <f t="shared" si="59"/>
        <v/>
      </c>
      <c r="W305" s="14" t="str">
        <f t="shared" si="60"/>
        <v/>
      </c>
      <c r="X305">
        <f t="shared" ca="1" si="50"/>
        <v>3.2010056627971038E-2</v>
      </c>
    </row>
    <row r="306" spans="2:24" x14ac:dyDescent="0.25">
      <c r="B306" s="1">
        <v>40589</v>
      </c>
      <c r="C306" s="13">
        <f>ROW()</f>
        <v>306</v>
      </c>
      <c r="D306">
        <v>0.11</v>
      </c>
      <c r="E306">
        <f t="shared" si="51"/>
        <v>0.11</v>
      </c>
      <c r="F306">
        <v>125.61</v>
      </c>
      <c r="G306">
        <v>48.29</v>
      </c>
      <c r="H306" s="10">
        <f t="shared" ca="1" si="49"/>
        <v>4.0458677723012535</v>
      </c>
      <c r="I306">
        <v>52.45</v>
      </c>
      <c r="J306">
        <v>110.92</v>
      </c>
      <c r="K306">
        <v>15.566933755122108</v>
      </c>
      <c r="L306">
        <v>17.145412175046875</v>
      </c>
      <c r="M306">
        <f ca="1">INDIRECT(J$13&amp;ROW())</f>
        <v>110.92</v>
      </c>
      <c r="N306">
        <f t="shared" ca="1" si="52"/>
        <v>-1.0349750178443973E-2</v>
      </c>
      <c r="O306" s="14">
        <f t="shared" ca="1" si="53"/>
        <v>-1.0354112868291132E-2</v>
      </c>
      <c r="P306" s="14">
        <f t="shared" ca="1" si="54"/>
        <v>5.097852702506958E-5</v>
      </c>
      <c r="Q306" s="14">
        <f t="shared" ca="1" si="55"/>
        <v>5.097852702506958E-5</v>
      </c>
      <c r="R306">
        <f t="shared" ca="1" si="56"/>
        <v>208.93610608800486</v>
      </c>
      <c r="S306" t="str">
        <f t="shared" si="57"/>
        <v/>
      </c>
      <c r="T306" s="17" t="str">
        <f>IF(S306=1,R306/INDEX($R282:$R$2011,MATCH(1,S282:S305,0),1)-1,"")</f>
        <v/>
      </c>
      <c r="U306" s="16" t="str">
        <f t="shared" si="58"/>
        <v/>
      </c>
      <c r="V306" s="14" t="str">
        <f t="shared" si="59"/>
        <v/>
      </c>
      <c r="W306" s="14" t="str">
        <f t="shared" si="60"/>
        <v/>
      </c>
      <c r="X306">
        <f t="shared" ca="1" si="50"/>
        <v>-1.8254543952921545E-2</v>
      </c>
    </row>
    <row r="307" spans="2:24" x14ac:dyDescent="0.25">
      <c r="B307" s="1">
        <v>40590</v>
      </c>
      <c r="C307" s="13">
        <f>ROW()</f>
        <v>307</v>
      </c>
      <c r="D307">
        <v>0.09</v>
      </c>
      <c r="E307">
        <f t="shared" si="51"/>
        <v>0.09</v>
      </c>
      <c r="F307">
        <v>126.4</v>
      </c>
      <c r="G307">
        <v>48.69</v>
      </c>
      <c r="H307" s="10">
        <f t="shared" ca="1" si="49"/>
        <v>3.9919336310295983</v>
      </c>
      <c r="I307">
        <v>52.41</v>
      </c>
      <c r="J307">
        <v>112.44</v>
      </c>
      <c r="K307">
        <v>15.350239506286554</v>
      </c>
      <c r="L307">
        <v>17.050021287710869</v>
      </c>
      <c r="M307">
        <f ca="1">INDIRECT(J$13&amp;ROW())</f>
        <v>112.44</v>
      </c>
      <c r="N307">
        <f t="shared" ca="1" si="52"/>
        <v>1.370357014064183E-2</v>
      </c>
      <c r="O307" s="14">
        <f t="shared" ca="1" si="53"/>
        <v>1.3700000311877902E-2</v>
      </c>
      <c r="P307" s="14">
        <f t="shared" ca="1" si="54"/>
        <v>2.8608976648602407E-4</v>
      </c>
      <c r="Q307" s="14" t="str">
        <f t="shared" ca="1" si="55"/>
        <v/>
      </c>
      <c r="R307">
        <f t="shared" ca="1" si="56"/>
        <v>211.79927667269442</v>
      </c>
      <c r="S307" t="str">
        <f t="shared" si="57"/>
        <v/>
      </c>
      <c r="T307" s="17" t="str">
        <f>IF(S307=1,R307/INDEX($R283:$R$2011,MATCH(1,S283:S306,0),1)-1,"")</f>
        <v/>
      </c>
      <c r="U307" s="16" t="str">
        <f t="shared" si="58"/>
        <v/>
      </c>
      <c r="V307" s="14" t="str">
        <f t="shared" si="59"/>
        <v/>
      </c>
      <c r="W307" s="14" t="str">
        <f t="shared" si="60"/>
        <v/>
      </c>
      <c r="X307">
        <f t="shared" ca="1" si="50"/>
        <v>-1.3330673246638992E-2</v>
      </c>
    </row>
    <row r="308" spans="2:24" x14ac:dyDescent="0.25">
      <c r="B308" s="1">
        <v>40591</v>
      </c>
      <c r="C308" s="13">
        <f>ROW()</f>
        <v>308</v>
      </c>
      <c r="D308">
        <v>0.09</v>
      </c>
      <c r="E308">
        <f t="shared" si="51"/>
        <v>0.09</v>
      </c>
      <c r="F308">
        <v>126.78</v>
      </c>
      <c r="G308">
        <v>48.92</v>
      </c>
      <c r="H308" s="10">
        <f t="shared" ca="1" si="49"/>
        <v>4.0109424249178947</v>
      </c>
      <c r="I308">
        <v>53.32</v>
      </c>
      <c r="J308">
        <v>113.84</v>
      </c>
      <c r="K308">
        <v>15.217308949123115</v>
      </c>
      <c r="L308">
        <v>16.784187478166789</v>
      </c>
      <c r="M308">
        <f ca="1">INDIRECT(J$13&amp;ROW())</f>
        <v>113.84</v>
      </c>
      <c r="N308">
        <f t="shared" ca="1" si="52"/>
        <v>1.245108502312342E-2</v>
      </c>
      <c r="O308" s="14">
        <f t="shared" ca="1" si="53"/>
        <v>1.2447515194359493E-2</v>
      </c>
      <c r="P308" s="14">
        <f t="shared" ca="1" si="54"/>
        <v>2.4528894716706529E-4</v>
      </c>
      <c r="Q308" s="14" t="str">
        <f t="shared" ca="1" si="55"/>
        <v/>
      </c>
      <c r="R308">
        <f t="shared" ca="1" si="56"/>
        <v>214.43640747438218</v>
      </c>
      <c r="S308" t="str">
        <f t="shared" si="57"/>
        <v/>
      </c>
      <c r="T308" s="17" t="str">
        <f>IF(S308=1,R308/INDEX($R284:$R$2011,MATCH(1,S284:S307,0),1)-1,"")</f>
        <v/>
      </c>
      <c r="U308" s="16" t="str">
        <f t="shared" si="58"/>
        <v/>
      </c>
      <c r="V308" s="14" t="str">
        <f t="shared" si="59"/>
        <v/>
      </c>
      <c r="W308" s="14" t="str">
        <f t="shared" si="60"/>
        <v/>
      </c>
      <c r="X308">
        <f t="shared" ca="1" si="50"/>
        <v>4.7618010831993055E-3</v>
      </c>
    </row>
    <row r="309" spans="2:24" x14ac:dyDescent="0.25">
      <c r="B309" s="1">
        <v>40592</v>
      </c>
      <c r="C309" s="13">
        <f>ROW()</f>
        <v>309</v>
      </c>
      <c r="D309">
        <v>0.1</v>
      </c>
      <c r="E309">
        <f t="shared" si="51"/>
        <v>0.1</v>
      </c>
      <c r="F309">
        <v>127.04</v>
      </c>
      <c r="G309">
        <v>48.98</v>
      </c>
      <c r="H309" s="10">
        <f t="shared" ca="1" si="49"/>
        <v>3.9353720126723544</v>
      </c>
      <c r="I309">
        <v>54.14</v>
      </c>
      <c r="J309">
        <v>115.16</v>
      </c>
      <c r="K309">
        <v>15.093567088043102</v>
      </c>
      <c r="L309">
        <v>16.566261808240395</v>
      </c>
      <c r="M309">
        <f ca="1">INDIRECT(J$13&amp;ROW())</f>
        <v>115.16</v>
      </c>
      <c r="N309">
        <f t="shared" ca="1" si="52"/>
        <v>1.159522136331681E-2</v>
      </c>
      <c r="O309" s="14">
        <f t="shared" ca="1" si="53"/>
        <v>1.1591255084288044E-2</v>
      </c>
      <c r="P309" s="14">
        <f t="shared" ca="1" si="54"/>
        <v>2.1920114512898235E-4</v>
      </c>
      <c r="Q309" s="14" t="str">
        <f t="shared" ca="1" si="55"/>
        <v/>
      </c>
      <c r="R309">
        <f t="shared" ca="1" si="56"/>
        <v>216.92284508740204</v>
      </c>
      <c r="S309" t="str">
        <f t="shared" si="57"/>
        <v/>
      </c>
      <c r="T309" s="17" t="str">
        <f>IF(S309=1,R309/INDEX($R285:$R$2011,MATCH(1,S285:S308,0),1)-1,"")</f>
        <v/>
      </c>
      <c r="U309" s="16" t="str">
        <f t="shared" si="58"/>
        <v/>
      </c>
      <c r="V309" s="14" t="str">
        <f t="shared" si="59"/>
        <v/>
      </c>
      <c r="W309" s="14" t="str">
        <f t="shared" si="60"/>
        <v/>
      </c>
      <c r="X309">
        <f t="shared" ca="1" si="50"/>
        <v>-1.8841061336622712E-2</v>
      </c>
    </row>
    <row r="310" spans="2:24" x14ac:dyDescent="0.25">
      <c r="B310" s="1">
        <v>40596</v>
      </c>
      <c r="C310" s="13">
        <f>ROW()</f>
        <v>310</v>
      </c>
      <c r="D310">
        <v>0.12</v>
      </c>
      <c r="E310">
        <f t="shared" si="51"/>
        <v>0.12</v>
      </c>
      <c r="F310">
        <v>124.49</v>
      </c>
      <c r="G310">
        <v>47.82</v>
      </c>
      <c r="H310" s="10">
        <f t="shared" ca="1" si="49"/>
        <v>3.6812304287457174</v>
      </c>
      <c r="I310">
        <v>57.35</v>
      </c>
      <c r="J310">
        <v>116.12</v>
      </c>
      <c r="K310">
        <v>13.133048776210094</v>
      </c>
      <c r="L310">
        <v>15.64139825906577</v>
      </c>
      <c r="M310">
        <f ca="1">INDIRECT(J$13&amp;ROW())</f>
        <v>116.12</v>
      </c>
      <c r="N310">
        <f t="shared" ca="1" si="52"/>
        <v>8.3362278568948067E-3</v>
      </c>
      <c r="O310" s="14">
        <f t="shared" ca="1" si="53"/>
        <v>8.3314687956677069E-3</v>
      </c>
      <c r="P310" s="14">
        <f t="shared" ca="1" si="54"/>
        <v>1.3330219100468569E-4</v>
      </c>
      <c r="Q310" s="14" t="str">
        <f t="shared" ca="1" si="55"/>
        <v/>
      </c>
      <c r="R310">
        <f t="shared" ca="1" si="56"/>
        <v>218.73116335141651</v>
      </c>
      <c r="S310" t="str">
        <f t="shared" si="57"/>
        <v/>
      </c>
      <c r="T310" s="17" t="str">
        <f>IF(S310=1,R310/INDEX($R286:$R$2011,MATCH(1,S286:S309,0),1)-1,"")</f>
        <v/>
      </c>
      <c r="U310" s="16" t="str">
        <f t="shared" si="58"/>
        <v/>
      </c>
      <c r="V310" s="14" t="str">
        <f t="shared" si="59"/>
        <v/>
      </c>
      <c r="W310" s="14" t="str">
        <f t="shared" si="60"/>
        <v/>
      </c>
      <c r="X310">
        <f t="shared" ca="1" si="50"/>
        <v>-6.4578795373924372E-2</v>
      </c>
    </row>
    <row r="311" spans="2:24" x14ac:dyDescent="0.25">
      <c r="B311" s="1">
        <v>40597</v>
      </c>
      <c r="C311" s="13">
        <f>ROW()</f>
        <v>311</v>
      </c>
      <c r="D311">
        <v>0.12</v>
      </c>
      <c r="E311">
        <f t="shared" si="51"/>
        <v>0.12</v>
      </c>
      <c r="F311">
        <v>123.73</v>
      </c>
      <c r="G311">
        <v>47.39</v>
      </c>
      <c r="H311" s="10">
        <f t="shared" ca="1" si="49"/>
        <v>3.8295754466669076</v>
      </c>
      <c r="I311">
        <v>58.44</v>
      </c>
      <c r="J311">
        <v>130.19999999999999</v>
      </c>
      <c r="K311">
        <v>12.470033691470016</v>
      </c>
      <c r="L311">
        <v>15.226529696936794</v>
      </c>
      <c r="M311">
        <f ca="1">INDIRECT(J$13&amp;ROW())</f>
        <v>130.19999999999999</v>
      </c>
      <c r="N311">
        <f t="shared" ca="1" si="52"/>
        <v>0.12125387530141229</v>
      </c>
      <c r="O311" s="14">
        <f t="shared" ca="1" si="53"/>
        <v>0.1212491162401852</v>
      </c>
      <c r="P311" s="14">
        <f t="shared" ca="1" si="54"/>
        <v>1.5491114104124138E-2</v>
      </c>
      <c r="Q311" s="14" t="str">
        <f t="shared" ca="1" si="55"/>
        <v/>
      </c>
      <c r="R311">
        <f t="shared" ca="1" si="56"/>
        <v>245.25316455696202</v>
      </c>
      <c r="S311" t="str">
        <f t="shared" si="57"/>
        <v/>
      </c>
      <c r="T311" s="17" t="str">
        <f>IF(S311=1,R311/INDEX($R287:$R$2011,MATCH(1,S287:S310,0),1)-1,"")</f>
        <v/>
      </c>
      <c r="U311" s="16" t="str">
        <f t="shared" si="58"/>
        <v/>
      </c>
      <c r="V311" s="14" t="str">
        <f t="shared" si="59"/>
        <v/>
      </c>
      <c r="W311" s="14" t="str">
        <f t="shared" si="60"/>
        <v/>
      </c>
      <c r="X311">
        <f t="shared" ca="1" si="50"/>
        <v>4.0297672420287749E-2</v>
      </c>
    </row>
    <row r="312" spans="2:24" x14ac:dyDescent="0.25">
      <c r="B312" s="1">
        <v>40598</v>
      </c>
      <c r="C312" s="13">
        <f>ROW()</f>
        <v>312</v>
      </c>
      <c r="D312">
        <v>0.12</v>
      </c>
      <c r="E312">
        <f t="shared" si="51"/>
        <v>0.12</v>
      </c>
      <c r="F312">
        <v>123.64</v>
      </c>
      <c r="G312">
        <v>47.41</v>
      </c>
      <c r="H312" s="10">
        <f t="shared" ca="1" si="49"/>
        <v>3.7658981715840434</v>
      </c>
      <c r="I312">
        <v>58.62</v>
      </c>
      <c r="J312">
        <v>136.04</v>
      </c>
      <c r="K312">
        <v>12.664212195753398</v>
      </c>
      <c r="L312">
        <v>15.252318640361439</v>
      </c>
      <c r="M312">
        <f ca="1">INDIRECT(J$13&amp;ROW())</f>
        <v>136.04</v>
      </c>
      <c r="N312">
        <f t="shared" ca="1" si="52"/>
        <v>4.4854070660522272E-2</v>
      </c>
      <c r="O312" s="14">
        <f t="shared" ca="1" si="53"/>
        <v>4.4849311599295172E-2</v>
      </c>
      <c r="P312" s="14">
        <f t="shared" ca="1" si="54"/>
        <v>2.3100999944030811E-3</v>
      </c>
      <c r="Q312" s="14" t="str">
        <f t="shared" ca="1" si="55"/>
        <v/>
      </c>
      <c r="R312">
        <f t="shared" ca="1" si="56"/>
        <v>256.25376732971671</v>
      </c>
      <c r="S312" t="str">
        <f t="shared" si="57"/>
        <v/>
      </c>
      <c r="T312" s="17" t="str">
        <f>IF(S312=1,R312/INDEX($R288:$R$2011,MATCH(1,S288:S311,0),1)-1,"")</f>
        <v/>
      </c>
      <c r="U312" s="16" t="str">
        <f t="shared" si="58"/>
        <v/>
      </c>
      <c r="V312" s="14" t="str">
        <f t="shared" si="59"/>
        <v/>
      </c>
      <c r="W312" s="14" t="str">
        <f t="shared" si="60"/>
        <v/>
      </c>
      <c r="X312">
        <f t="shared" ca="1" si="50"/>
        <v>-1.6627763565354562E-2</v>
      </c>
    </row>
    <row r="313" spans="2:24" x14ac:dyDescent="0.25">
      <c r="B313" s="1">
        <v>40599</v>
      </c>
      <c r="C313" s="13">
        <f>ROW()</f>
        <v>313</v>
      </c>
      <c r="D313">
        <v>0.14000000000000001</v>
      </c>
      <c r="E313">
        <f t="shared" si="51"/>
        <v>0.14000000000000001</v>
      </c>
      <c r="F313">
        <v>124.96</v>
      </c>
      <c r="G313">
        <v>48.07</v>
      </c>
      <c r="H313" s="10">
        <f t="shared" ca="1" si="49"/>
        <v>3.5904415053132706</v>
      </c>
      <c r="I313">
        <v>56.97</v>
      </c>
      <c r="J313">
        <v>134.72</v>
      </c>
      <c r="K313">
        <v>13.554061795213242</v>
      </c>
      <c r="L313">
        <v>15.669587622178152</v>
      </c>
      <c r="M313">
        <f ca="1">INDIRECT(J$13&amp;ROW())</f>
        <v>134.72</v>
      </c>
      <c r="N313">
        <f t="shared" ca="1" si="52"/>
        <v>-9.703028521023227E-3</v>
      </c>
      <c r="O313" s="14">
        <f t="shared" ca="1" si="53"/>
        <v>-9.7085802067261584E-3</v>
      </c>
      <c r="P313" s="14">
        <f t="shared" ca="1" si="54"/>
        <v>4.2177130044033511E-5</v>
      </c>
      <c r="Q313" s="14">
        <f t="shared" ca="1" si="55"/>
        <v>4.2177130044033511E-5</v>
      </c>
      <c r="R313">
        <f t="shared" ca="1" si="56"/>
        <v>253.76732971669682</v>
      </c>
      <c r="S313" t="str">
        <f t="shared" si="57"/>
        <v/>
      </c>
      <c r="T313" s="17" t="str">
        <f>IF(S313=1,R313/INDEX($R289:$R$2011,MATCH(1,S289:S312,0),1)-1,"")</f>
        <v/>
      </c>
      <c r="U313" s="16" t="str">
        <f t="shared" si="58"/>
        <v/>
      </c>
      <c r="V313" s="14" t="str">
        <f t="shared" si="59"/>
        <v/>
      </c>
      <c r="W313" s="14" t="str">
        <f t="shared" si="60"/>
        <v/>
      </c>
      <c r="X313">
        <f t="shared" ca="1" si="50"/>
        <v>-4.6590921548197571E-2</v>
      </c>
    </row>
    <row r="314" spans="2:24" x14ac:dyDescent="0.25">
      <c r="B314" s="1">
        <v>40602</v>
      </c>
      <c r="C314" s="13">
        <f>ROW()</f>
        <v>314</v>
      </c>
      <c r="D314">
        <v>0.13</v>
      </c>
      <c r="E314">
        <f t="shared" si="51"/>
        <v>0.13</v>
      </c>
      <c r="F314">
        <v>125.74</v>
      </c>
      <c r="G314">
        <v>48.3</v>
      </c>
      <c r="H314" s="10">
        <f t="shared" ca="1" si="49"/>
        <v>3.5576308907165179</v>
      </c>
      <c r="I314">
        <v>56</v>
      </c>
      <c r="J314">
        <v>126.04</v>
      </c>
      <c r="K314">
        <v>14.157653353958793</v>
      </c>
      <c r="L314">
        <v>15.963090802335993</v>
      </c>
      <c r="M314">
        <f ca="1">INDIRECT(J$13&amp;ROW())</f>
        <v>126.04</v>
      </c>
      <c r="N314">
        <f t="shared" ca="1" si="52"/>
        <v>-6.4429928741092546E-2</v>
      </c>
      <c r="O314" s="14">
        <f t="shared" ca="1" si="53"/>
        <v>-6.4435084134268905E-2</v>
      </c>
      <c r="P314" s="14">
        <f t="shared" ca="1" si="54"/>
        <v>3.747998122627447E-3</v>
      </c>
      <c r="Q314" s="14">
        <f t="shared" ca="1" si="55"/>
        <v>3.747998122627447E-3</v>
      </c>
      <c r="R314">
        <f t="shared" ca="1" si="56"/>
        <v>237.41711874623272</v>
      </c>
      <c r="S314">
        <f t="shared" si="57"/>
        <v>1</v>
      </c>
      <c r="T314" s="17">
        <f ca="1">IF(S314=1,R314/INDEX($R290:$R$2011,MATCH(1,S290:S313,0),1)-1,"")</f>
        <v>-1.8380062305295763E-2</v>
      </c>
      <c r="U314" s="16">
        <f t="shared" ca="1" si="58"/>
        <v>-1.8488331143578507E-2</v>
      </c>
      <c r="V314" s="14">
        <f t="shared" ca="1" si="59"/>
        <v>1.8957880983932907E-3</v>
      </c>
      <c r="W314" s="14">
        <f t="shared" ca="1" si="60"/>
        <v>1.8957880983932907E-3</v>
      </c>
      <c r="X314">
        <f t="shared" ca="1" si="50"/>
        <v>-9.138323113800367E-3</v>
      </c>
    </row>
    <row r="315" spans="2:24" x14ac:dyDescent="0.25">
      <c r="B315" s="1">
        <v>40603</v>
      </c>
      <c r="C315" s="13">
        <f>ROW()</f>
        <v>315</v>
      </c>
      <c r="D315">
        <v>0.12</v>
      </c>
      <c r="E315">
        <f t="shared" si="51"/>
        <v>0.12</v>
      </c>
      <c r="F315">
        <v>123.64</v>
      </c>
      <c r="G315">
        <v>47.46</v>
      </c>
      <c r="H315" s="10">
        <f t="shared" ca="1" si="49"/>
        <v>3.5542494752503964</v>
      </c>
      <c r="I315">
        <v>57.97</v>
      </c>
      <c r="J315">
        <v>120.72</v>
      </c>
      <c r="K315">
        <v>12.895117835964626</v>
      </c>
      <c r="L315">
        <v>15.374950018244464</v>
      </c>
      <c r="M315">
        <f ca="1">INDIRECT(J$13&amp;ROW())</f>
        <v>120.72</v>
      </c>
      <c r="N315">
        <f t="shared" ca="1" si="52"/>
        <v>-4.2208822596001339E-2</v>
      </c>
      <c r="O315" s="14">
        <f t="shared" ca="1" si="53"/>
        <v>-4.2213581657228438E-2</v>
      </c>
      <c r="P315" s="14">
        <f t="shared" ca="1" si="54"/>
        <v>1.5209527050864965E-3</v>
      </c>
      <c r="Q315" s="14">
        <f t="shared" ca="1" si="55"/>
        <v>1.5209527050864965E-3</v>
      </c>
      <c r="R315">
        <f t="shared" ca="1" si="56"/>
        <v>227.39602169981919</v>
      </c>
      <c r="S315" t="str">
        <f t="shared" si="57"/>
        <v/>
      </c>
      <c r="T315" s="17" t="str">
        <f>IF(S315=1,R315/INDEX($R291:$R$2011,MATCH(1,S291:S314,0),1)-1,"")</f>
        <v/>
      </c>
      <c r="U315" s="16" t="str">
        <f t="shared" si="58"/>
        <v/>
      </c>
      <c r="V315" s="14" t="str">
        <f t="shared" si="59"/>
        <v/>
      </c>
      <c r="W315" s="14" t="str">
        <f t="shared" si="60"/>
        <v/>
      </c>
      <c r="X315">
        <f t="shared" ca="1" si="50"/>
        <v>-9.5046832287888974E-4</v>
      </c>
    </row>
    <row r="316" spans="2:24" x14ac:dyDescent="0.25">
      <c r="B316" s="1">
        <v>40604</v>
      </c>
      <c r="C316" s="13">
        <f>ROW()</f>
        <v>316</v>
      </c>
      <c r="D316">
        <v>0.12</v>
      </c>
      <c r="E316">
        <f t="shared" si="51"/>
        <v>0.12</v>
      </c>
      <c r="F316">
        <v>123.91</v>
      </c>
      <c r="G316">
        <v>47.6</v>
      </c>
      <c r="H316" s="10">
        <f t="shared" ca="1" si="49"/>
        <v>3.6304695910590787</v>
      </c>
      <c r="I316">
        <v>57.94</v>
      </c>
      <c r="J316">
        <v>129.80000000000001</v>
      </c>
      <c r="K316">
        <v>12.955002639544702</v>
      </c>
      <c r="L316">
        <v>15.396061872472766</v>
      </c>
      <c r="M316">
        <f ca="1">INDIRECT(J$13&amp;ROW())</f>
        <v>129.80000000000001</v>
      </c>
      <c r="N316">
        <f t="shared" ca="1" si="52"/>
        <v>7.5215374420145809E-2</v>
      </c>
      <c r="O316" s="14">
        <f t="shared" ca="1" si="53"/>
        <v>7.5210615358918709E-2</v>
      </c>
      <c r="P316" s="14">
        <f t="shared" ca="1" si="54"/>
        <v>6.1504497829809671E-3</v>
      </c>
      <c r="Q316" s="14" t="str">
        <f t="shared" ca="1" si="55"/>
        <v/>
      </c>
      <c r="R316">
        <f t="shared" ca="1" si="56"/>
        <v>244.49969861362268</v>
      </c>
      <c r="S316" t="str">
        <f t="shared" si="57"/>
        <v/>
      </c>
      <c r="T316" s="17" t="str">
        <f>IF(S316=1,R316/INDEX($R292:$R$2011,MATCH(1,S292:S315,0),1)-1,"")</f>
        <v/>
      </c>
      <c r="U316" s="16" t="str">
        <f t="shared" si="58"/>
        <v/>
      </c>
      <c r="V316" s="14" t="str">
        <f t="shared" si="59"/>
        <v/>
      </c>
      <c r="W316" s="14" t="str">
        <f t="shared" si="60"/>
        <v/>
      </c>
      <c r="X316">
        <f t="shared" ca="1" si="50"/>
        <v>2.1444784993127925E-2</v>
      </c>
    </row>
    <row r="317" spans="2:24" x14ac:dyDescent="0.25">
      <c r="B317" s="1">
        <v>40605</v>
      </c>
      <c r="C317" s="13">
        <f>ROW()</f>
        <v>317</v>
      </c>
      <c r="D317">
        <v>0.11</v>
      </c>
      <c r="E317">
        <f t="shared" si="51"/>
        <v>0.11</v>
      </c>
      <c r="F317">
        <v>126.04</v>
      </c>
      <c r="G317">
        <v>48.47</v>
      </c>
      <c r="H317" s="10">
        <f t="shared" ca="1" si="49"/>
        <v>3.8862892276479464</v>
      </c>
      <c r="I317">
        <v>56.19</v>
      </c>
      <c r="J317">
        <v>130.12</v>
      </c>
      <c r="K317">
        <v>13.646309874224773</v>
      </c>
      <c r="L317">
        <v>15.797243991930488</v>
      </c>
      <c r="M317">
        <f ca="1">INDIRECT(J$13&amp;ROW())</f>
        <v>130.12</v>
      </c>
      <c r="N317">
        <f t="shared" ca="1" si="52"/>
        <v>2.4653312788904813E-3</v>
      </c>
      <c r="O317" s="14">
        <f t="shared" ca="1" si="53"/>
        <v>2.4609685890433219E-3</v>
      </c>
      <c r="P317" s="14">
        <f t="shared" ca="1" si="54"/>
        <v>3.2207402389465869E-5</v>
      </c>
      <c r="Q317" s="14" t="str">
        <f t="shared" ca="1" si="55"/>
        <v/>
      </c>
      <c r="R317">
        <f t="shared" ca="1" si="56"/>
        <v>245.10247136829415</v>
      </c>
      <c r="S317" t="str">
        <f t="shared" si="57"/>
        <v/>
      </c>
      <c r="T317" s="17" t="str">
        <f>IF(S317=1,R317/INDEX($R293:$R$2011,MATCH(1,S293:S316,0),1)-1,"")</f>
        <v/>
      </c>
      <c r="U317" s="16" t="str">
        <f t="shared" si="58"/>
        <v/>
      </c>
      <c r="V317" s="14" t="str">
        <f t="shared" si="59"/>
        <v/>
      </c>
      <c r="W317" s="14" t="str">
        <f t="shared" si="60"/>
        <v/>
      </c>
      <c r="X317">
        <f t="shared" ca="1" si="50"/>
        <v>7.0464613508645343E-2</v>
      </c>
    </row>
    <row r="318" spans="2:24" x14ac:dyDescent="0.25">
      <c r="B318" s="1">
        <v>40606</v>
      </c>
      <c r="C318" s="13">
        <f>ROW()</f>
        <v>318</v>
      </c>
      <c r="D318">
        <v>0.1</v>
      </c>
      <c r="E318">
        <f t="shared" si="51"/>
        <v>0.1</v>
      </c>
      <c r="F318">
        <v>125.1</v>
      </c>
      <c r="G318">
        <v>48.15</v>
      </c>
      <c r="H318" s="10">
        <f t="shared" ca="1" si="49"/>
        <v>4.0864940021703369</v>
      </c>
      <c r="I318">
        <v>56.94</v>
      </c>
      <c r="J318">
        <v>123.52</v>
      </c>
      <c r="K318">
        <v>13.370410247024797</v>
      </c>
      <c r="L318">
        <v>15.574025937407599</v>
      </c>
      <c r="M318">
        <f ca="1">INDIRECT(J$13&amp;ROW())</f>
        <v>123.52</v>
      </c>
      <c r="N318">
        <f t="shared" ca="1" si="52"/>
        <v>-5.072241008300038E-2</v>
      </c>
      <c r="O318" s="14">
        <f t="shared" ca="1" si="53"/>
        <v>-5.0726376362029146E-2</v>
      </c>
      <c r="P318" s="14">
        <f t="shared" ca="1" si="54"/>
        <v>2.2574080422850078E-3</v>
      </c>
      <c r="Q318" s="14">
        <f t="shared" ca="1" si="55"/>
        <v>2.2574080422850078E-3</v>
      </c>
      <c r="R318">
        <f t="shared" ca="1" si="56"/>
        <v>232.67028330319468</v>
      </c>
      <c r="S318" t="str">
        <f t="shared" si="57"/>
        <v/>
      </c>
      <c r="T318" s="17" t="str">
        <f>IF(S318=1,R318/INDEX($R294:$R$2011,MATCH(1,S294:S317,0),1)-1,"")</f>
        <v/>
      </c>
      <c r="U318" s="16" t="str">
        <f t="shared" si="58"/>
        <v/>
      </c>
      <c r="V318" s="14" t="str">
        <f t="shared" si="59"/>
        <v/>
      </c>
      <c r="W318" s="14" t="str">
        <f t="shared" si="60"/>
        <v/>
      </c>
      <c r="X318">
        <f t="shared" ca="1" si="50"/>
        <v>5.1515665148668718E-2</v>
      </c>
    </row>
    <row r="319" spans="2:24" x14ac:dyDescent="0.25">
      <c r="B319" s="1">
        <v>40609</v>
      </c>
      <c r="C319" s="13">
        <f>ROW()</f>
        <v>319</v>
      </c>
      <c r="D319">
        <v>0.1</v>
      </c>
      <c r="E319">
        <f t="shared" si="51"/>
        <v>0.1</v>
      </c>
      <c r="F319">
        <v>124.11</v>
      </c>
      <c r="G319">
        <v>47.68</v>
      </c>
      <c r="H319" s="10">
        <f t="shared" ca="1" si="49"/>
        <v>3.9845807676114324</v>
      </c>
      <c r="I319">
        <v>58.22</v>
      </c>
      <c r="J319">
        <v>126.64</v>
      </c>
      <c r="K319">
        <v>12.865161756127867</v>
      </c>
      <c r="L319">
        <v>15.238223387484615</v>
      </c>
      <c r="M319">
        <f ca="1">INDIRECT(J$13&amp;ROW())</f>
        <v>126.64</v>
      </c>
      <c r="N319">
        <f t="shared" ca="1" si="52"/>
        <v>2.5259067357513043E-2</v>
      </c>
      <c r="O319" s="14">
        <f t="shared" ca="1" si="53"/>
        <v>2.5255101078484277E-2</v>
      </c>
      <c r="P319" s="14">
        <f t="shared" ca="1" si="54"/>
        <v>8.1050042103213084E-4</v>
      </c>
      <c r="Q319" s="14" t="str">
        <f t="shared" ca="1" si="55"/>
        <v/>
      </c>
      <c r="R319">
        <f t="shared" ca="1" si="56"/>
        <v>238.54731766124172</v>
      </c>
      <c r="S319" t="str">
        <f t="shared" si="57"/>
        <v/>
      </c>
      <c r="T319" s="17" t="str">
        <f>IF(S319=1,R319/INDEX($R295:$R$2011,MATCH(1,S295:S318,0),1)-1,"")</f>
        <v/>
      </c>
      <c r="U319" s="16" t="str">
        <f t="shared" si="58"/>
        <v/>
      </c>
      <c r="V319" s="14" t="str">
        <f t="shared" si="59"/>
        <v/>
      </c>
      <c r="W319" s="14" t="str">
        <f t="shared" si="60"/>
        <v/>
      </c>
      <c r="X319">
        <f t="shared" ca="1" si="50"/>
        <v>-2.4939039309681631E-2</v>
      </c>
    </row>
    <row r="320" spans="2:24" x14ac:dyDescent="0.25">
      <c r="B320" s="1">
        <v>40610</v>
      </c>
      <c r="C320" s="13">
        <f>ROW()</f>
        <v>320</v>
      </c>
      <c r="D320">
        <v>0.09</v>
      </c>
      <c r="E320">
        <f t="shared" si="51"/>
        <v>0.09</v>
      </c>
      <c r="F320">
        <v>125.2</v>
      </c>
      <c r="G320">
        <v>48.12</v>
      </c>
      <c r="H320" s="10">
        <f t="shared" ca="1" si="49"/>
        <v>4.1250711583956194</v>
      </c>
      <c r="I320">
        <v>57.97</v>
      </c>
      <c r="J320">
        <v>129.96</v>
      </c>
      <c r="K320">
        <v>13.142038531021674</v>
      </c>
      <c r="L320">
        <v>15.308246107911625</v>
      </c>
      <c r="M320">
        <f ca="1">INDIRECT(J$13&amp;ROW())</f>
        <v>129.96</v>
      </c>
      <c r="N320">
        <f t="shared" ca="1" si="52"/>
        <v>2.621604548325962E-2</v>
      </c>
      <c r="O320" s="14">
        <f t="shared" ca="1" si="53"/>
        <v>2.6212475654495693E-2</v>
      </c>
      <c r="P320" s="14">
        <f t="shared" ca="1" si="54"/>
        <v>8.6592853424602282E-4</v>
      </c>
      <c r="Q320" s="14" t="str">
        <f t="shared" ca="1" si="55"/>
        <v/>
      </c>
      <c r="R320">
        <f t="shared" ca="1" si="56"/>
        <v>244.8010849909584</v>
      </c>
      <c r="S320" t="str">
        <f t="shared" si="57"/>
        <v/>
      </c>
      <c r="T320" s="17" t="str">
        <f>IF(S320=1,R320/INDEX($R296:$R$2011,MATCH(1,S296:S319,0),1)-1,"")</f>
        <v/>
      </c>
      <c r="U320" s="16" t="str">
        <f t="shared" si="58"/>
        <v/>
      </c>
      <c r="V320" s="14" t="str">
        <f t="shared" si="59"/>
        <v/>
      </c>
      <c r="W320" s="14" t="str">
        <f t="shared" si="60"/>
        <v/>
      </c>
      <c r="X320">
        <f t="shared" ca="1" si="50"/>
        <v>3.5258512495507655E-2</v>
      </c>
    </row>
    <row r="321" spans="2:24" x14ac:dyDescent="0.25">
      <c r="B321" s="1">
        <v>40611</v>
      </c>
      <c r="C321" s="13">
        <f>ROW()</f>
        <v>321</v>
      </c>
      <c r="D321">
        <v>0.06</v>
      </c>
      <c r="E321">
        <f t="shared" si="51"/>
        <v>0.06</v>
      </c>
      <c r="F321">
        <v>125.02</v>
      </c>
      <c r="G321">
        <v>48.03</v>
      </c>
      <c r="H321" s="10">
        <f t="shared" ca="1" si="49"/>
        <v>4.1677365804520772</v>
      </c>
      <c r="I321">
        <v>58.4</v>
      </c>
      <c r="J321">
        <v>127.24</v>
      </c>
      <c r="K321">
        <v>12.859274548375931</v>
      </c>
      <c r="L321">
        <v>15.175958893319107</v>
      </c>
      <c r="M321">
        <f ca="1">INDIRECT(J$13&amp;ROW())</f>
        <v>127.24</v>
      </c>
      <c r="N321">
        <f t="shared" ca="1" si="52"/>
        <v>-2.0929516774392254E-2</v>
      </c>
      <c r="O321" s="14">
        <f t="shared" ca="1" si="53"/>
        <v>-2.0931897015605938E-2</v>
      </c>
      <c r="P321" s="14">
        <f t="shared" ca="1" si="54"/>
        <v>3.1391721251409859E-4</v>
      </c>
      <c r="Q321" s="14">
        <f t="shared" ca="1" si="55"/>
        <v>3.1391721251409859E-4</v>
      </c>
      <c r="R321">
        <f t="shared" ca="1" si="56"/>
        <v>239.67751657625072</v>
      </c>
      <c r="S321" t="str">
        <f t="shared" si="57"/>
        <v/>
      </c>
      <c r="T321" s="17" t="str">
        <f>IF(S321=1,R321/INDEX($R297:$R$2011,MATCH(1,S297:S320,0),1)-1,"")</f>
        <v/>
      </c>
      <c r="U321" s="16" t="str">
        <f t="shared" si="58"/>
        <v/>
      </c>
      <c r="V321" s="14" t="str">
        <f t="shared" si="59"/>
        <v/>
      </c>
      <c r="W321" s="14" t="str">
        <f t="shared" si="60"/>
        <v/>
      </c>
      <c r="X321">
        <f t="shared" ca="1" si="50"/>
        <v>1.0342954198407457E-2</v>
      </c>
    </row>
    <row r="322" spans="2:24" x14ac:dyDescent="0.25">
      <c r="B322" s="1">
        <v>40612</v>
      </c>
      <c r="C322" s="13">
        <f>ROW()</f>
        <v>322</v>
      </c>
      <c r="D322">
        <v>7.0000000000000007E-2</v>
      </c>
      <c r="E322">
        <f t="shared" si="51"/>
        <v>7.0000000000000007E-2</v>
      </c>
      <c r="F322">
        <v>122.71</v>
      </c>
      <c r="G322">
        <v>47.11</v>
      </c>
      <c r="H322" s="10">
        <f t="shared" ca="1" si="49"/>
        <v>4.04980957344962</v>
      </c>
      <c r="I322">
        <v>60.05</v>
      </c>
      <c r="J322">
        <v>129</v>
      </c>
      <c r="K322">
        <v>12.28436318546839</v>
      </c>
      <c r="L322">
        <v>14.780840828319736</v>
      </c>
      <c r="M322">
        <f ca="1">INDIRECT(J$13&amp;ROW())</f>
        <v>129</v>
      </c>
      <c r="N322">
        <f t="shared" ca="1" si="52"/>
        <v>1.3832128261553001E-2</v>
      </c>
      <c r="O322" s="14">
        <f t="shared" ca="1" si="53"/>
        <v>1.3829351451688732E-2</v>
      </c>
      <c r="P322" s="14">
        <f t="shared" ca="1" si="54"/>
        <v>2.9048223727943482E-4</v>
      </c>
      <c r="Q322" s="14" t="str">
        <f t="shared" ca="1" si="55"/>
        <v/>
      </c>
      <c r="R322">
        <f t="shared" ca="1" si="56"/>
        <v>242.99276672694393</v>
      </c>
      <c r="S322" t="str">
        <f t="shared" si="57"/>
        <v/>
      </c>
      <c r="T322" s="17" t="str">
        <f>IF(S322=1,R322/INDEX($R298:$R$2011,MATCH(1,S298:S321,0),1)-1,"")</f>
        <v/>
      </c>
      <c r="U322" s="16" t="str">
        <f t="shared" si="58"/>
        <v/>
      </c>
      <c r="V322" s="14" t="str">
        <f t="shared" si="59"/>
        <v/>
      </c>
      <c r="W322" s="14" t="str">
        <f t="shared" si="60"/>
        <v/>
      </c>
      <c r="X322">
        <f t="shared" ca="1" si="50"/>
        <v>-2.829521605457742E-2</v>
      </c>
    </row>
    <row r="323" spans="2:24" x14ac:dyDescent="0.25">
      <c r="B323" s="1">
        <v>40613</v>
      </c>
      <c r="C323" s="13">
        <f>ROW()</f>
        <v>323</v>
      </c>
      <c r="D323">
        <v>0.08</v>
      </c>
      <c r="E323">
        <f t="shared" si="51"/>
        <v>0.08</v>
      </c>
      <c r="F323">
        <v>123.56</v>
      </c>
      <c r="G323">
        <v>47.55</v>
      </c>
      <c r="H323" s="10">
        <f t="shared" ca="1" si="49"/>
        <v>3.7801035935586427</v>
      </c>
      <c r="I323">
        <v>58.94</v>
      </c>
      <c r="J323">
        <v>135.68</v>
      </c>
      <c r="K323">
        <v>12.66398247235399</v>
      </c>
      <c r="L323">
        <v>15.013374000742548</v>
      </c>
      <c r="M323">
        <f ca="1">INDIRECT(J$13&amp;ROW())</f>
        <v>135.68</v>
      </c>
      <c r="N323">
        <f t="shared" ca="1" si="52"/>
        <v>5.1782945736434272E-2</v>
      </c>
      <c r="O323" s="14">
        <f t="shared" ca="1" si="53"/>
        <v>5.1779772397388957E-2</v>
      </c>
      <c r="P323" s="14">
        <f t="shared" ca="1" si="54"/>
        <v>3.0243356809580646E-3</v>
      </c>
      <c r="Q323" s="14" t="str">
        <f t="shared" ca="1" si="55"/>
        <v/>
      </c>
      <c r="R323">
        <f t="shared" ca="1" si="56"/>
        <v>255.5756479807113</v>
      </c>
      <c r="S323" t="str">
        <f t="shared" si="57"/>
        <v/>
      </c>
      <c r="T323" s="17" t="str">
        <f>IF(S323=1,R323/INDEX($R299:$R$2011,MATCH(1,S299:S322,0),1)-1,"")</f>
        <v/>
      </c>
      <c r="U323" s="16" t="str">
        <f t="shared" si="58"/>
        <v/>
      </c>
      <c r="V323" s="14" t="str">
        <f t="shared" si="59"/>
        <v/>
      </c>
      <c r="W323" s="14" t="str">
        <f t="shared" si="60"/>
        <v/>
      </c>
      <c r="X323">
        <f t="shared" ca="1" si="50"/>
        <v>-6.6597200436079293E-2</v>
      </c>
    </row>
    <row r="324" spans="2:24" x14ac:dyDescent="0.25">
      <c r="B324" s="1">
        <v>40616</v>
      </c>
      <c r="C324" s="13">
        <f>ROW()</f>
        <v>324</v>
      </c>
      <c r="D324">
        <v>0.09</v>
      </c>
      <c r="E324">
        <f t="shared" si="51"/>
        <v>0.09</v>
      </c>
      <c r="F324">
        <v>122.81</v>
      </c>
      <c r="G324">
        <v>47.26</v>
      </c>
      <c r="H324" s="10">
        <f t="shared" ca="1" si="49"/>
        <v>3.8438662460022708</v>
      </c>
      <c r="I324">
        <v>59.63</v>
      </c>
      <c r="J324">
        <v>132.04</v>
      </c>
      <c r="K324">
        <v>12.508787352127204</v>
      </c>
      <c r="L324">
        <v>14.858050423714937</v>
      </c>
      <c r="M324">
        <f ca="1">INDIRECT(J$13&amp;ROW())</f>
        <v>132.04</v>
      </c>
      <c r="N324">
        <f t="shared" ca="1" si="52"/>
        <v>-2.6827830188679402E-2</v>
      </c>
      <c r="O324" s="14">
        <f t="shared" ca="1" si="53"/>
        <v>-2.683140001744333E-2</v>
      </c>
      <c r="P324" s="14">
        <f t="shared" ca="1" si="54"/>
        <v>5.5777270314684533E-4</v>
      </c>
      <c r="Q324" s="14">
        <f t="shared" ca="1" si="55"/>
        <v>5.5777270314684533E-4</v>
      </c>
      <c r="R324">
        <f t="shared" ca="1" si="56"/>
        <v>248.71910789632307</v>
      </c>
      <c r="S324" t="str">
        <f t="shared" si="57"/>
        <v/>
      </c>
      <c r="T324" s="17" t="str">
        <f>IF(S324=1,R324/INDEX($R300:$R$2011,MATCH(1,S300:S323,0),1)-1,"")</f>
        <v/>
      </c>
      <c r="U324" s="16" t="str">
        <f t="shared" si="58"/>
        <v/>
      </c>
      <c r="V324" s="14" t="str">
        <f t="shared" si="59"/>
        <v/>
      </c>
      <c r="W324" s="14" t="str">
        <f t="shared" si="60"/>
        <v/>
      </c>
      <c r="X324">
        <f t="shared" ca="1" si="50"/>
        <v>1.6867964293962878E-2</v>
      </c>
    </row>
    <row r="325" spans="2:24" x14ac:dyDescent="0.25">
      <c r="B325" s="1">
        <v>40617</v>
      </c>
      <c r="C325" s="13">
        <f>ROW()</f>
        <v>325</v>
      </c>
      <c r="D325">
        <v>0.09</v>
      </c>
      <c r="E325">
        <f t="shared" si="51"/>
        <v>0.09</v>
      </c>
      <c r="F325">
        <v>121.4</v>
      </c>
      <c r="G325">
        <v>46.82</v>
      </c>
      <c r="H325" s="10">
        <f t="shared" ca="1" si="49"/>
        <v>3.724347768523558</v>
      </c>
      <c r="I325">
        <v>61.09</v>
      </c>
      <c r="J325">
        <v>133.32</v>
      </c>
      <c r="K325">
        <v>11.807777023647938</v>
      </c>
      <c r="L325">
        <v>14.573434221286869</v>
      </c>
      <c r="M325">
        <f ca="1">INDIRECT(J$13&amp;ROW())</f>
        <v>133.32</v>
      </c>
      <c r="N325">
        <f t="shared" ca="1" si="52"/>
        <v>9.6940321114813433E-3</v>
      </c>
      <c r="O325" s="14">
        <f t="shared" ca="1" si="53"/>
        <v>9.6904622827174158E-3</v>
      </c>
      <c r="P325" s="14">
        <f t="shared" ca="1" si="54"/>
        <v>1.6652999909956689E-4</v>
      </c>
      <c r="Q325" s="14" t="str">
        <f t="shared" ca="1" si="55"/>
        <v/>
      </c>
      <c r="R325">
        <f t="shared" ca="1" si="56"/>
        <v>251.130198915009</v>
      </c>
      <c r="S325" t="str">
        <f t="shared" si="57"/>
        <v/>
      </c>
      <c r="T325" s="17" t="str">
        <f>IF(S325=1,R325/INDEX($R301:$R$2011,MATCH(1,S301:S324,0),1)-1,"")</f>
        <v/>
      </c>
      <c r="U325" s="16" t="str">
        <f t="shared" si="58"/>
        <v/>
      </c>
      <c r="V325" s="14" t="str">
        <f t="shared" si="59"/>
        <v/>
      </c>
      <c r="W325" s="14" t="str">
        <f t="shared" si="60"/>
        <v/>
      </c>
      <c r="X325">
        <f t="shared" ca="1" si="50"/>
        <v>-3.109329769291937E-2</v>
      </c>
    </row>
    <row r="326" spans="2:24" x14ac:dyDescent="0.25">
      <c r="B326" s="1">
        <v>40618</v>
      </c>
      <c r="C326" s="13">
        <f>ROW()</f>
        <v>326</v>
      </c>
      <c r="D326">
        <v>7.0000000000000007E-2</v>
      </c>
      <c r="E326">
        <f t="shared" si="51"/>
        <v>7.0000000000000007E-2</v>
      </c>
      <c r="F326">
        <v>119.16</v>
      </c>
      <c r="G326">
        <v>46.04</v>
      </c>
      <c r="H326" s="10">
        <f t="shared" ca="1" si="49"/>
        <v>3.6213840847800829</v>
      </c>
      <c r="I326">
        <v>63.3</v>
      </c>
      <c r="J326">
        <v>138.96</v>
      </c>
      <c r="K326">
        <v>11.074068320512382</v>
      </c>
      <c r="L326">
        <v>14.00059914532641</v>
      </c>
      <c r="M326">
        <f ca="1">INDIRECT(J$13&amp;ROW())</f>
        <v>138.96</v>
      </c>
      <c r="N326">
        <f t="shared" ca="1" si="52"/>
        <v>4.2304230423042322E-2</v>
      </c>
      <c r="O326" s="14">
        <f t="shared" ca="1" si="53"/>
        <v>4.2301453613178053E-2</v>
      </c>
      <c r="P326" s="14">
        <f t="shared" ca="1" si="54"/>
        <v>2.0716736320952962E-3</v>
      </c>
      <c r="Q326" s="14" t="str">
        <f t="shared" ca="1" si="55"/>
        <v/>
      </c>
      <c r="R326">
        <f t="shared" ca="1" si="56"/>
        <v>261.75406871609403</v>
      </c>
      <c r="S326" t="str">
        <f t="shared" si="57"/>
        <v/>
      </c>
      <c r="T326" s="17" t="str">
        <f>IF(S326=1,R326/INDEX($R302:$R$2011,MATCH(1,S302:S325,0),1)-1,"")</f>
        <v/>
      </c>
      <c r="U326" s="16" t="str">
        <f t="shared" si="58"/>
        <v/>
      </c>
      <c r="V326" s="14" t="str">
        <f t="shared" si="59"/>
        <v/>
      </c>
      <c r="W326" s="14" t="str">
        <f t="shared" si="60"/>
        <v/>
      </c>
      <c r="X326">
        <f t="shared" ca="1" si="50"/>
        <v>-2.7646098093651719E-2</v>
      </c>
    </row>
    <row r="327" spans="2:24" x14ac:dyDescent="0.25">
      <c r="B327" s="1">
        <v>40619</v>
      </c>
      <c r="C327" s="13">
        <f>ROW()</f>
        <v>327</v>
      </c>
      <c r="D327">
        <v>0.06</v>
      </c>
      <c r="E327">
        <f t="shared" si="51"/>
        <v>0.06</v>
      </c>
      <c r="F327">
        <v>120.73</v>
      </c>
      <c r="G327">
        <v>46.54</v>
      </c>
      <c r="H327" s="10">
        <f t="shared" ca="1" si="49"/>
        <v>3.756063556737725</v>
      </c>
      <c r="I327">
        <v>61.35</v>
      </c>
      <c r="J327">
        <v>150.52000000000001</v>
      </c>
      <c r="K327">
        <v>11.408629846555785</v>
      </c>
      <c r="L327">
        <v>14.457537357191793</v>
      </c>
      <c r="M327">
        <f ca="1">INDIRECT(J$13&amp;ROW())</f>
        <v>150.52000000000001</v>
      </c>
      <c r="N327">
        <f t="shared" ca="1" si="52"/>
        <v>8.318940702360389E-2</v>
      </c>
      <c r="O327" s="14">
        <f t="shared" ca="1" si="53"/>
        <v>8.3187026782390205E-2</v>
      </c>
      <c r="P327" s="14">
        <f t="shared" ca="1" si="54"/>
        <v>7.4651699170800853E-3</v>
      </c>
      <c r="Q327" s="14" t="str">
        <f t="shared" ca="1" si="55"/>
        <v/>
      </c>
      <c r="R327">
        <f t="shared" ca="1" si="56"/>
        <v>283.52923447860155</v>
      </c>
      <c r="S327" t="str">
        <f t="shared" si="57"/>
        <v/>
      </c>
      <c r="T327" s="17" t="str">
        <f>IF(S327=1,R327/INDEX($R303:$R$2011,MATCH(1,S303:S326,0),1)-1,"")</f>
        <v/>
      </c>
      <c r="U327" s="16" t="str">
        <f t="shared" si="58"/>
        <v/>
      </c>
      <c r="V327" s="14" t="str">
        <f t="shared" si="59"/>
        <v/>
      </c>
      <c r="W327" s="14" t="str">
        <f t="shared" si="60"/>
        <v/>
      </c>
      <c r="X327">
        <f t="shared" ca="1" si="50"/>
        <v>3.7190054632335649E-2</v>
      </c>
    </row>
    <row r="328" spans="2:24" x14ac:dyDescent="0.25">
      <c r="B328" s="1">
        <v>40620</v>
      </c>
      <c r="C328" s="13">
        <f>ROW()</f>
        <v>328</v>
      </c>
      <c r="D328">
        <v>7.0000000000000007E-2</v>
      </c>
      <c r="E328">
        <f t="shared" si="51"/>
        <v>7.0000000000000007E-2</v>
      </c>
      <c r="F328">
        <v>121.17</v>
      </c>
      <c r="G328">
        <v>46.82</v>
      </c>
      <c r="H328" s="10">
        <f t="shared" ca="1" si="49"/>
        <v>3.7357164455792362</v>
      </c>
      <c r="I328">
        <v>59.5</v>
      </c>
      <c r="J328">
        <v>145.91999999999999</v>
      </c>
      <c r="K328">
        <v>11.785638100625766</v>
      </c>
      <c r="L328">
        <v>14.926344367904791</v>
      </c>
      <c r="M328">
        <f ca="1">INDIRECT(J$13&amp;ROW())</f>
        <v>145.91999999999999</v>
      </c>
      <c r="N328">
        <f t="shared" ca="1" si="52"/>
        <v>-3.0560722827531417E-2</v>
      </c>
      <c r="O328" s="14">
        <f t="shared" ca="1" si="53"/>
        <v>-3.0563499637395686E-2</v>
      </c>
      <c r="P328" s="14">
        <f t="shared" ca="1" si="54"/>
        <v>7.4798484665721074E-4</v>
      </c>
      <c r="Q328" s="14">
        <f t="shared" ca="1" si="55"/>
        <v>7.4798484665721074E-4</v>
      </c>
      <c r="R328">
        <f t="shared" ca="1" si="56"/>
        <v>274.86437613019882</v>
      </c>
      <c r="S328" t="str">
        <f t="shared" si="57"/>
        <v/>
      </c>
      <c r="T328" s="17" t="str">
        <f>IF(S328=1,R328/INDEX($R304:$R$2011,MATCH(1,S304:S327,0),1)-1,"")</f>
        <v/>
      </c>
      <c r="U328" s="16" t="str">
        <f t="shared" si="58"/>
        <v/>
      </c>
      <c r="V328" s="14" t="str">
        <f t="shared" si="59"/>
        <v/>
      </c>
      <c r="W328" s="14" t="str">
        <f t="shared" si="60"/>
        <v/>
      </c>
      <c r="X328">
        <f t="shared" ca="1" si="50"/>
        <v>-5.4171370774569504E-3</v>
      </c>
    </row>
    <row r="329" spans="2:24" x14ac:dyDescent="0.25">
      <c r="B329" s="1">
        <v>40623</v>
      </c>
      <c r="C329" s="13">
        <f>ROW()</f>
        <v>329</v>
      </c>
      <c r="D329">
        <v>0.09</v>
      </c>
      <c r="E329">
        <f t="shared" si="51"/>
        <v>0.09</v>
      </c>
      <c r="F329">
        <v>123.05</v>
      </c>
      <c r="G329">
        <v>47.51</v>
      </c>
      <c r="H329" s="10">
        <f t="shared" ca="1" si="49"/>
        <v>3.6949241981514964</v>
      </c>
      <c r="I329">
        <v>56.52</v>
      </c>
      <c r="J329">
        <v>141.44</v>
      </c>
      <c r="K329">
        <v>12.645879840467796</v>
      </c>
      <c r="L329">
        <v>15.561038680305131</v>
      </c>
      <c r="M329">
        <f ca="1">INDIRECT(J$13&amp;ROW())</f>
        <v>141.44</v>
      </c>
      <c r="N329">
        <f t="shared" ca="1" si="52"/>
        <v>-3.0701754385964897E-2</v>
      </c>
      <c r="O329" s="14">
        <f t="shared" ca="1" si="53"/>
        <v>-3.0705324214728824E-2</v>
      </c>
      <c r="P329" s="14">
        <f t="shared" ca="1" si="54"/>
        <v>7.5576256999261647E-4</v>
      </c>
      <c r="Q329" s="14">
        <f t="shared" ca="1" si="55"/>
        <v>7.5576256999261647E-4</v>
      </c>
      <c r="R329">
        <f t="shared" ca="1" si="56"/>
        <v>266.425557564798</v>
      </c>
      <c r="S329" t="str">
        <f t="shared" si="57"/>
        <v/>
      </c>
      <c r="T329" s="17" t="str">
        <f>IF(S329=1,R329/INDEX($R305:$R$2011,MATCH(1,S305:S328,0),1)-1,"")</f>
        <v/>
      </c>
      <c r="U329" s="16" t="str">
        <f t="shared" si="58"/>
        <v/>
      </c>
      <c r="V329" s="14" t="str">
        <f t="shared" si="59"/>
        <v/>
      </c>
      <c r="W329" s="14" t="str">
        <f t="shared" si="60"/>
        <v/>
      </c>
      <c r="X329">
        <f t="shared" ca="1" si="50"/>
        <v>-1.0919524546894504E-2</v>
      </c>
    </row>
    <row r="330" spans="2:24" x14ac:dyDescent="0.25">
      <c r="B330" s="1">
        <v>40624</v>
      </c>
      <c r="C330" s="13">
        <f>ROW()</f>
        <v>330</v>
      </c>
      <c r="D330">
        <v>0.09</v>
      </c>
      <c r="E330">
        <f t="shared" si="51"/>
        <v>0.09</v>
      </c>
      <c r="F330">
        <v>122.62</v>
      </c>
      <c r="G330">
        <v>47.29</v>
      </c>
      <c r="H330" s="10">
        <f t="shared" ca="1" si="49"/>
        <v>3.7307103124634682</v>
      </c>
      <c r="I330">
        <v>56.82</v>
      </c>
      <c r="J330">
        <v>130.68</v>
      </c>
      <c r="K330">
        <v>12.699219706480415</v>
      </c>
      <c r="L330">
        <v>15.503146076962116</v>
      </c>
      <c r="M330">
        <f ca="1">INDIRECT(J$13&amp;ROW())</f>
        <v>130.68</v>
      </c>
      <c r="N330">
        <f t="shared" ca="1" si="52"/>
        <v>-7.6074660633484115E-2</v>
      </c>
      <c r="O330" s="14">
        <f t="shared" ca="1" si="53"/>
        <v>-7.6078230462248042E-2</v>
      </c>
      <c r="P330" s="14">
        <f t="shared" ca="1" si="54"/>
        <v>5.3091686829220917E-3</v>
      </c>
      <c r="Q330" s="14">
        <f t="shared" ca="1" si="55"/>
        <v>5.3091686829220917E-3</v>
      </c>
      <c r="R330">
        <f t="shared" ca="1" si="56"/>
        <v>246.1573236889692</v>
      </c>
      <c r="S330" t="str">
        <f t="shared" si="57"/>
        <v/>
      </c>
      <c r="T330" s="17" t="str">
        <f>IF(S330=1,R330/INDEX($R306:$R$2011,MATCH(1,S306:S329,0),1)-1,"")</f>
        <v/>
      </c>
      <c r="U330" s="16" t="str">
        <f t="shared" si="58"/>
        <v/>
      </c>
      <c r="V330" s="14" t="str">
        <f t="shared" si="59"/>
        <v/>
      </c>
      <c r="W330" s="14" t="str">
        <f t="shared" si="60"/>
        <v/>
      </c>
      <c r="X330">
        <f t="shared" ca="1" si="50"/>
        <v>9.6852093284821653E-3</v>
      </c>
    </row>
    <row r="331" spans="2:24" x14ac:dyDescent="0.25">
      <c r="B331" s="1">
        <v>40625</v>
      </c>
      <c r="C331" s="13">
        <f>ROW()</f>
        <v>331</v>
      </c>
      <c r="D331">
        <v>0.08</v>
      </c>
      <c r="E331">
        <f t="shared" si="51"/>
        <v>0.08</v>
      </c>
      <c r="F331">
        <v>122.97</v>
      </c>
      <c r="G331">
        <v>47.47</v>
      </c>
      <c r="H331" s="10">
        <f t="shared" ca="1" si="49"/>
        <v>3.7004243270619348</v>
      </c>
      <c r="I331">
        <v>56.15</v>
      </c>
      <c r="J331">
        <v>130</v>
      </c>
      <c r="K331">
        <v>13.246585967278572</v>
      </c>
      <c r="L331">
        <v>15.661101552712358</v>
      </c>
      <c r="M331">
        <f ca="1">INDIRECT(J$13&amp;ROW())</f>
        <v>130</v>
      </c>
      <c r="N331">
        <f t="shared" ca="1" si="52"/>
        <v>-5.2035506580961899E-3</v>
      </c>
      <c r="O331" s="14">
        <f t="shared" ca="1" si="53"/>
        <v>-5.2067239971415047E-3</v>
      </c>
      <c r="P331" s="14">
        <f t="shared" ca="1" si="54"/>
        <v>3.9701996720612026E-6</v>
      </c>
      <c r="Q331" s="14">
        <f t="shared" ca="1" si="55"/>
        <v>3.9701996720612026E-6</v>
      </c>
      <c r="R331">
        <f t="shared" ca="1" si="56"/>
        <v>244.87643158529227</v>
      </c>
      <c r="S331" t="str">
        <f t="shared" si="57"/>
        <v/>
      </c>
      <c r="T331" s="17" t="str">
        <f>IF(S331=1,R331/INDEX($R307:$R$2011,MATCH(1,S307:S330,0),1)-1,"")</f>
        <v/>
      </c>
      <c r="U331" s="16" t="str">
        <f t="shared" si="58"/>
        <v/>
      </c>
      <c r="V331" s="14" t="str">
        <f t="shared" si="59"/>
        <v/>
      </c>
      <c r="W331" s="14" t="str">
        <f t="shared" si="60"/>
        <v/>
      </c>
      <c r="X331">
        <f t="shared" ca="1" si="50"/>
        <v>-8.1180211983639065E-3</v>
      </c>
    </row>
    <row r="332" spans="2:24" x14ac:dyDescent="0.25">
      <c r="B332" s="1">
        <v>40626</v>
      </c>
      <c r="C332" s="13">
        <f>ROW()</f>
        <v>332</v>
      </c>
      <c r="D332">
        <v>0.08</v>
      </c>
      <c r="E332">
        <f t="shared" si="51"/>
        <v>0.08</v>
      </c>
      <c r="F332">
        <v>124.15</v>
      </c>
      <c r="G332">
        <v>47.98</v>
      </c>
      <c r="H332" s="10">
        <f t="shared" ca="1" si="49"/>
        <v>3.8158256396931285</v>
      </c>
      <c r="I332">
        <v>55.65</v>
      </c>
      <c r="J332">
        <v>125.04</v>
      </c>
      <c r="K332">
        <v>13.598418174360759</v>
      </c>
      <c r="L332">
        <v>15.837928804991364</v>
      </c>
      <c r="M332">
        <f ca="1">INDIRECT(J$13&amp;ROW())</f>
        <v>125.04</v>
      </c>
      <c r="N332">
        <f t="shared" ca="1" si="52"/>
        <v>-3.8153846153846094E-2</v>
      </c>
      <c r="O332" s="14">
        <f t="shared" ca="1" si="53"/>
        <v>-3.8157019492891409E-2</v>
      </c>
      <c r="P332" s="14">
        <f t="shared" ca="1" si="54"/>
        <v>1.2210014722523162E-3</v>
      </c>
      <c r="Q332" s="14">
        <f t="shared" ca="1" si="55"/>
        <v>1.2210014722523162E-3</v>
      </c>
      <c r="R332">
        <f t="shared" ca="1" si="56"/>
        <v>235.53345388788421</v>
      </c>
      <c r="S332" t="str">
        <f t="shared" si="57"/>
        <v/>
      </c>
      <c r="T332" s="17" t="str">
        <f>IF(S332=1,R332/INDEX($R308:$R$2011,MATCH(1,S308:S331,0),1)-1,"")</f>
        <v/>
      </c>
      <c r="U332" s="16" t="str">
        <f t="shared" si="58"/>
        <v/>
      </c>
      <c r="V332" s="14" t="str">
        <f t="shared" si="59"/>
        <v/>
      </c>
      <c r="W332" s="14" t="str">
        <f t="shared" si="60"/>
        <v/>
      </c>
      <c r="X332">
        <f t="shared" ca="1" si="50"/>
        <v>3.1185967454391856E-2</v>
      </c>
    </row>
    <row r="333" spans="2:24" x14ac:dyDescent="0.25">
      <c r="B333" s="1">
        <v>40627</v>
      </c>
      <c r="C333" s="13">
        <f>ROW()</f>
        <v>333</v>
      </c>
      <c r="D333">
        <v>0.08</v>
      </c>
      <c r="E333">
        <f t="shared" si="51"/>
        <v>0.08</v>
      </c>
      <c r="F333">
        <v>124.53</v>
      </c>
      <c r="G333">
        <v>48.16</v>
      </c>
      <c r="H333" s="10">
        <f t="shared" ca="1" si="49"/>
        <v>3.6552313421903952</v>
      </c>
      <c r="I333">
        <v>56.19</v>
      </c>
      <c r="J333">
        <v>121.64</v>
      </c>
      <c r="K333">
        <v>13.694971153004483</v>
      </c>
      <c r="L333">
        <v>15.739050441202195</v>
      </c>
      <c r="M333">
        <f ca="1">INDIRECT(J$13&amp;ROW())</f>
        <v>121.64</v>
      </c>
      <c r="N333">
        <f t="shared" ca="1" si="52"/>
        <v>-2.7191298784389084E-2</v>
      </c>
      <c r="O333" s="14">
        <f t="shared" ca="1" si="53"/>
        <v>-2.7194472123434399E-2</v>
      </c>
      <c r="P333" s="14">
        <f t="shared" ca="1" si="54"/>
        <v>5.7505402630554203E-4</v>
      </c>
      <c r="Q333" s="14">
        <f t="shared" ca="1" si="55"/>
        <v>5.7505402630554203E-4</v>
      </c>
      <c r="R333">
        <f t="shared" ca="1" si="56"/>
        <v>229.12899336949963</v>
      </c>
      <c r="S333" t="str">
        <f t="shared" si="57"/>
        <v/>
      </c>
      <c r="T333" s="17" t="str">
        <f>IF(S333=1,R333/INDEX($R309:$R$2011,MATCH(1,S309:S332,0),1)-1,"")</f>
        <v/>
      </c>
      <c r="U333" s="16" t="str">
        <f t="shared" si="58"/>
        <v/>
      </c>
      <c r="V333" s="14" t="str">
        <f t="shared" si="59"/>
        <v/>
      </c>
      <c r="W333" s="14" t="str">
        <f t="shared" si="60"/>
        <v/>
      </c>
      <c r="X333">
        <f t="shared" ca="1" si="50"/>
        <v>-4.2086382520258037E-2</v>
      </c>
    </row>
    <row r="334" spans="2:24" x14ac:dyDescent="0.25">
      <c r="B334" s="1">
        <v>40630</v>
      </c>
      <c r="C334" s="13">
        <f>ROW()</f>
        <v>334</v>
      </c>
      <c r="D334">
        <v>0.09</v>
      </c>
      <c r="E334">
        <f t="shared" si="51"/>
        <v>0.09</v>
      </c>
      <c r="F334">
        <v>124.23</v>
      </c>
      <c r="G334">
        <v>47.96</v>
      </c>
      <c r="H334" s="10">
        <f t="shared" ca="1" si="49"/>
        <v>3.8506024486108954</v>
      </c>
      <c r="I334">
        <v>56.31</v>
      </c>
      <c r="J334">
        <v>121.48</v>
      </c>
      <c r="K334">
        <v>13.329332501647501</v>
      </c>
      <c r="L334">
        <v>15.650195324685864</v>
      </c>
      <c r="M334">
        <f ca="1">INDIRECT(J$13&amp;ROW())</f>
        <v>121.48</v>
      </c>
      <c r="N334">
        <f t="shared" ca="1" si="52"/>
        <v>-1.3153567905294095E-3</v>
      </c>
      <c r="O334" s="14">
        <f t="shared" ca="1" si="53"/>
        <v>-1.3189266192933369E-3</v>
      </c>
      <c r="P334" s="14">
        <f t="shared" ca="1" si="54"/>
        <v>3.5920157276823097E-6</v>
      </c>
      <c r="Q334" s="14">
        <f t="shared" ca="1" si="55"/>
        <v>3.5920157276823097E-6</v>
      </c>
      <c r="R334">
        <f t="shared" ca="1" si="56"/>
        <v>228.82760699216388</v>
      </c>
      <c r="S334" t="str">
        <f t="shared" si="57"/>
        <v/>
      </c>
      <c r="T334" s="17" t="str">
        <f>IF(S334=1,R334/INDEX($R310:$R$2011,MATCH(1,S310:S333,0),1)-1,"")</f>
        <v/>
      </c>
      <c r="U334" s="16" t="str">
        <f t="shared" si="58"/>
        <v/>
      </c>
      <c r="V334" s="14" t="str">
        <f t="shared" si="59"/>
        <v/>
      </c>
      <c r="W334" s="14" t="str">
        <f t="shared" si="60"/>
        <v/>
      </c>
      <c r="X334">
        <f t="shared" ca="1" si="50"/>
        <v>5.3449724006640838E-2</v>
      </c>
    </row>
    <row r="335" spans="2:24" x14ac:dyDescent="0.25">
      <c r="B335" s="1">
        <v>40631</v>
      </c>
      <c r="C335" s="13">
        <f>ROW()</f>
        <v>335</v>
      </c>
      <c r="D335">
        <v>0.09</v>
      </c>
      <c r="E335">
        <f t="shared" si="51"/>
        <v>0.09</v>
      </c>
      <c r="F335">
        <v>125.06</v>
      </c>
      <c r="G335">
        <v>48.29</v>
      </c>
      <c r="H335" s="10">
        <f t="shared" ca="1" si="49"/>
        <v>4.238410466931537</v>
      </c>
      <c r="I335">
        <v>55.57</v>
      </c>
      <c r="J335">
        <v>123.08</v>
      </c>
      <c r="K335">
        <v>13.7572082618214</v>
      </c>
      <c r="L335">
        <v>15.902060879367351</v>
      </c>
      <c r="M335">
        <f ca="1">INDIRECT(J$13&amp;ROW())</f>
        <v>123.08</v>
      </c>
      <c r="N335">
        <f t="shared" ca="1" si="52"/>
        <v>1.3170892327955208E-2</v>
      </c>
      <c r="O335" s="14">
        <f t="shared" ca="1" si="53"/>
        <v>1.3167322499191281E-2</v>
      </c>
      <c r="P335" s="14">
        <f t="shared" ca="1" si="54"/>
        <v>2.683538864640276E-4</v>
      </c>
      <c r="Q335" s="14" t="str">
        <f t="shared" ca="1" si="55"/>
        <v/>
      </c>
      <c r="R335">
        <f t="shared" ca="1" si="56"/>
        <v>231.84147076552131</v>
      </c>
      <c r="S335" t="str">
        <f t="shared" si="57"/>
        <v/>
      </c>
      <c r="T335" s="17" t="str">
        <f>IF(S335=1,R335/INDEX($R311:$R$2011,MATCH(1,S311:S334,0),1)-1,"")</f>
        <v/>
      </c>
      <c r="U335" s="16" t="str">
        <f t="shared" si="58"/>
        <v/>
      </c>
      <c r="V335" s="14" t="str">
        <f t="shared" si="59"/>
        <v/>
      </c>
      <c r="W335" s="14" t="str">
        <f t="shared" si="60"/>
        <v/>
      </c>
      <c r="X335">
        <f t="shared" ca="1" si="50"/>
        <v>0.10071359572851865</v>
      </c>
    </row>
    <row r="336" spans="2:24" x14ac:dyDescent="0.25">
      <c r="B336" s="1">
        <v>40632</v>
      </c>
      <c r="C336" s="13">
        <f>ROW()</f>
        <v>336</v>
      </c>
      <c r="D336">
        <v>0.09</v>
      </c>
      <c r="E336">
        <f t="shared" si="51"/>
        <v>0.09</v>
      </c>
      <c r="F336">
        <v>125.92</v>
      </c>
      <c r="G336">
        <v>48.75</v>
      </c>
      <c r="H336" s="10">
        <f t="shared" ca="1" si="49"/>
        <v>4.3267054124683444</v>
      </c>
      <c r="I336">
        <v>54.62</v>
      </c>
      <c r="J336">
        <v>119.96</v>
      </c>
      <c r="K336">
        <v>13.969340874970074</v>
      </c>
      <c r="L336">
        <v>16.109262678935018</v>
      </c>
      <c r="M336">
        <f ca="1">INDIRECT(J$13&amp;ROW())</f>
        <v>119.96</v>
      </c>
      <c r="N336">
        <f t="shared" ca="1" si="52"/>
        <v>-2.5349366265843387E-2</v>
      </c>
      <c r="O336" s="14">
        <f t="shared" ca="1" si="53"/>
        <v>-2.5352936094607315E-2</v>
      </c>
      <c r="P336" s="14">
        <f t="shared" ca="1" si="54"/>
        <v>4.9012416688711457E-4</v>
      </c>
      <c r="Q336" s="14">
        <f t="shared" ca="1" si="55"/>
        <v>4.9012416688711457E-4</v>
      </c>
      <c r="R336">
        <f t="shared" ca="1" si="56"/>
        <v>225.9644364074743</v>
      </c>
      <c r="S336" t="str">
        <f t="shared" si="57"/>
        <v/>
      </c>
      <c r="T336" s="17" t="str">
        <f>IF(S336=1,R336/INDEX($R312:$R$2011,MATCH(1,S312:S335,0),1)-1,"")</f>
        <v/>
      </c>
      <c r="U336" s="16" t="str">
        <f t="shared" si="58"/>
        <v/>
      </c>
      <c r="V336" s="14" t="str">
        <f t="shared" si="59"/>
        <v/>
      </c>
      <c r="W336" s="14" t="str">
        <f t="shared" si="60"/>
        <v/>
      </c>
      <c r="X336">
        <f t="shared" ca="1" si="50"/>
        <v>2.083208934710137E-2</v>
      </c>
    </row>
    <row r="337" spans="2:24" x14ac:dyDescent="0.25">
      <c r="B337" s="1">
        <v>40633</v>
      </c>
      <c r="C337" s="13">
        <f>ROW()</f>
        <v>337</v>
      </c>
      <c r="D337">
        <v>0.05</v>
      </c>
      <c r="E337">
        <f t="shared" si="51"/>
        <v>0.05</v>
      </c>
      <c r="F337">
        <v>125.75</v>
      </c>
      <c r="G337">
        <v>48.71</v>
      </c>
      <c r="H337" s="10">
        <f t="shared" ca="1" si="49"/>
        <v>4.2473802140899455</v>
      </c>
      <c r="I337">
        <v>55.05</v>
      </c>
      <c r="J337">
        <v>117.8</v>
      </c>
      <c r="K337">
        <v>13.918043914518513</v>
      </c>
      <c r="L337">
        <v>16.056055371665565</v>
      </c>
      <c r="M337">
        <f ca="1">INDIRECT(J$13&amp;ROW())</f>
        <v>117.8</v>
      </c>
      <c r="N337">
        <f t="shared" ca="1" si="52"/>
        <v>-1.8006002000666821E-2</v>
      </c>
      <c r="O337" s="14">
        <f t="shared" ca="1" si="53"/>
        <v>-1.8007985633751944E-2</v>
      </c>
      <c r="P337" s="14">
        <f t="shared" ca="1" si="54"/>
        <v>2.1885644822167765E-4</v>
      </c>
      <c r="Q337" s="14">
        <f t="shared" ca="1" si="55"/>
        <v>2.1885644822167765E-4</v>
      </c>
      <c r="R337">
        <f t="shared" ca="1" si="56"/>
        <v>221.89572031344176</v>
      </c>
      <c r="S337">
        <f t="shared" si="57"/>
        <v>1</v>
      </c>
      <c r="T337" s="17">
        <f ca="1">IF(S337=1,R337/INDEX($R313:$R$2011,MATCH(1,S313:S336,0),1)-1,"")</f>
        <v>-6.5376071088543819E-2</v>
      </c>
      <c r="U337" s="16">
        <f t="shared" ca="1" si="58"/>
        <v>-6.5417728209648418E-2</v>
      </c>
      <c r="V337" s="14">
        <f t="shared" ca="1" si="59"/>
        <v>1.148361477434042E-5</v>
      </c>
      <c r="W337" s="14">
        <f t="shared" ca="1" si="60"/>
        <v>1.148361477434042E-5</v>
      </c>
      <c r="X337">
        <f t="shared" ca="1" si="50"/>
        <v>-1.8333857015040991E-2</v>
      </c>
    </row>
    <row r="338" spans="2:24" x14ac:dyDescent="0.25">
      <c r="B338" s="1">
        <v>40634</v>
      </c>
      <c r="C338" s="13">
        <f>ROW()</f>
        <v>338</v>
      </c>
      <c r="D338">
        <v>0.04</v>
      </c>
      <c r="E338">
        <f t="shared" si="51"/>
        <v>0.04</v>
      </c>
      <c r="F338">
        <v>126.28</v>
      </c>
      <c r="G338">
        <v>48.96</v>
      </c>
      <c r="H338" s="10">
        <f t="shared" ca="1" si="49"/>
        <v>4.2220316072814894</v>
      </c>
      <c r="I338">
        <v>54.66</v>
      </c>
      <c r="J338">
        <v>117.48</v>
      </c>
      <c r="K338">
        <v>14.092066089740145</v>
      </c>
      <c r="L338">
        <v>16.067637266584637</v>
      </c>
      <c r="M338">
        <f ca="1">INDIRECT(J$13&amp;ROW())</f>
        <v>117.48</v>
      </c>
      <c r="N338">
        <f t="shared" ca="1" si="52"/>
        <v>-2.7164685908318553E-3</v>
      </c>
      <c r="O338" s="14">
        <f t="shared" ca="1" si="53"/>
        <v>-2.7180555763026693E-3</v>
      </c>
      <c r="P338" s="14">
        <f t="shared" ca="1" si="54"/>
        <v>2.461473887766899E-7</v>
      </c>
      <c r="Q338" s="14">
        <f t="shared" ca="1" si="55"/>
        <v>2.461473887766899E-7</v>
      </c>
      <c r="R338">
        <f t="shared" ca="1" si="56"/>
        <v>221.29294755877029</v>
      </c>
      <c r="S338" t="str">
        <f t="shared" si="57"/>
        <v/>
      </c>
      <c r="T338" s="17" t="str">
        <f>IF(S338=1,R338/INDEX($R314:$R$2011,MATCH(1,S314:S337,0),1)-1,"")</f>
        <v/>
      </c>
      <c r="U338" s="16" t="str">
        <f t="shared" si="58"/>
        <v/>
      </c>
      <c r="V338" s="14" t="str">
        <f t="shared" si="59"/>
        <v/>
      </c>
      <c r="W338" s="14" t="str">
        <f t="shared" si="60"/>
        <v/>
      </c>
      <c r="X338">
        <f t="shared" ca="1" si="50"/>
        <v>-5.9680569034922318E-3</v>
      </c>
    </row>
    <row r="339" spans="2:24" x14ac:dyDescent="0.25">
      <c r="B339" s="1">
        <v>40637</v>
      </c>
      <c r="C339" s="13">
        <f>ROW()</f>
        <v>339</v>
      </c>
      <c r="D339">
        <v>0.06</v>
      </c>
      <c r="E339">
        <f t="shared" si="51"/>
        <v>0.06</v>
      </c>
      <c r="F339">
        <v>126.39</v>
      </c>
      <c r="G339">
        <v>48.97</v>
      </c>
      <c r="H339" s="10">
        <f t="shared" ca="1" si="49"/>
        <v>4.2954819680991507</v>
      </c>
      <c r="I339">
        <v>54.47</v>
      </c>
      <c r="J339">
        <v>116.36</v>
      </c>
      <c r="K339">
        <v>14.321718050642469</v>
      </c>
      <c r="L339">
        <v>16.206308265015505</v>
      </c>
      <c r="M339">
        <f ca="1">INDIRECT(J$13&amp;ROW())</f>
        <v>116.36</v>
      </c>
      <c r="N339">
        <f t="shared" ca="1" si="52"/>
        <v>-9.5335376234253477E-3</v>
      </c>
      <c r="O339" s="14">
        <f t="shared" ca="1" si="53"/>
        <v>-9.5359178646390319E-3</v>
      </c>
      <c r="P339" s="14">
        <f t="shared" ca="1" si="54"/>
        <v>3.996426839312985E-5</v>
      </c>
      <c r="Q339" s="14">
        <f t="shared" ca="1" si="55"/>
        <v>3.996426839312985E-5</v>
      </c>
      <c r="R339">
        <f t="shared" ca="1" si="56"/>
        <v>219.18324291742007</v>
      </c>
      <c r="S339" t="str">
        <f t="shared" si="57"/>
        <v/>
      </c>
      <c r="T339" s="17" t="str">
        <f>IF(S339=1,R339/INDEX($R315:$R$2011,MATCH(1,S315:S338,0),1)-1,"")</f>
        <v/>
      </c>
      <c r="U339" s="16" t="str">
        <f t="shared" si="58"/>
        <v/>
      </c>
      <c r="V339" s="14" t="str">
        <f t="shared" si="59"/>
        <v/>
      </c>
      <c r="W339" s="14" t="str">
        <f t="shared" si="60"/>
        <v/>
      </c>
      <c r="X339">
        <f t="shared" ca="1" si="50"/>
        <v>1.7396923483705286E-2</v>
      </c>
    </row>
    <row r="340" spans="2:24" x14ac:dyDescent="0.25">
      <c r="B340" s="1">
        <v>40638</v>
      </c>
      <c r="C340" s="13">
        <f>ROW()</f>
        <v>340</v>
      </c>
      <c r="D340">
        <v>0.05</v>
      </c>
      <c r="E340">
        <f t="shared" si="51"/>
        <v>0.05</v>
      </c>
      <c r="F340">
        <v>126.37</v>
      </c>
      <c r="G340">
        <v>49.09</v>
      </c>
      <c r="H340" s="10">
        <f t="shared" ca="1" si="49"/>
        <v>4.3593531943167934</v>
      </c>
      <c r="I340">
        <v>54.46</v>
      </c>
      <c r="J340">
        <v>115.2</v>
      </c>
      <c r="K340">
        <v>14.410857566268891</v>
      </c>
      <c r="L340">
        <v>16.195172658587101</v>
      </c>
      <c r="M340">
        <f ca="1">INDIRECT(J$13&amp;ROW())</f>
        <v>115.2</v>
      </c>
      <c r="N340">
        <f t="shared" ca="1" si="52"/>
        <v>-9.969061533172896E-3</v>
      </c>
      <c r="O340" s="14">
        <f t="shared" ca="1" si="53"/>
        <v>-9.9710451662580191E-3</v>
      </c>
      <c r="P340" s="14">
        <f t="shared" ca="1" si="54"/>
        <v>4.5655118670792738E-5</v>
      </c>
      <c r="Q340" s="14">
        <f t="shared" ca="1" si="55"/>
        <v>4.5655118670792738E-5</v>
      </c>
      <c r="R340">
        <f t="shared" ca="1" si="56"/>
        <v>216.99819168173593</v>
      </c>
      <c r="S340" t="str">
        <f t="shared" si="57"/>
        <v/>
      </c>
      <c r="T340" s="17" t="str">
        <f>IF(S340=1,R340/INDEX($R316:$R$2011,MATCH(1,S316:S339,0),1)-1,"")</f>
        <v/>
      </c>
      <c r="U340" s="16" t="str">
        <f t="shared" si="58"/>
        <v/>
      </c>
      <c r="V340" s="14" t="str">
        <f t="shared" si="59"/>
        <v/>
      </c>
      <c r="W340" s="14" t="str">
        <f t="shared" si="60"/>
        <v/>
      </c>
      <c r="X340">
        <f t="shared" ca="1" si="50"/>
        <v>1.4869396890032234E-2</v>
      </c>
    </row>
    <row r="341" spans="2:24" x14ac:dyDescent="0.25">
      <c r="B341" s="1">
        <v>40639</v>
      </c>
      <c r="C341" s="13">
        <f>ROW()</f>
        <v>341</v>
      </c>
      <c r="D341">
        <v>0.04</v>
      </c>
      <c r="E341">
        <f t="shared" si="51"/>
        <v>0.04</v>
      </c>
      <c r="F341">
        <v>126.77</v>
      </c>
      <c r="G341">
        <v>49.2</v>
      </c>
      <c r="H341" s="10">
        <f t="shared" ca="1" si="49"/>
        <v>4.4832412524368959</v>
      </c>
      <c r="I341">
        <v>54.34</v>
      </c>
      <c r="J341">
        <v>113.16</v>
      </c>
      <c r="K341">
        <v>14.469664255257875</v>
      </c>
      <c r="L341">
        <v>16.16356205724426</v>
      </c>
      <c r="M341">
        <f ca="1">INDIRECT(J$13&amp;ROW())</f>
        <v>113.16</v>
      </c>
      <c r="N341">
        <f t="shared" ca="1" si="52"/>
        <v>-1.7708333333333437E-2</v>
      </c>
      <c r="O341" s="14">
        <f t="shared" ca="1" si="53"/>
        <v>-1.7709920318804251E-2</v>
      </c>
      <c r="P341" s="14">
        <f t="shared" ca="1" si="54"/>
        <v>2.1012625525586423E-4</v>
      </c>
      <c r="Q341" s="14">
        <f t="shared" ca="1" si="55"/>
        <v>2.1012625525586423E-4</v>
      </c>
      <c r="R341">
        <f t="shared" ca="1" si="56"/>
        <v>213.15551537070516</v>
      </c>
      <c r="S341" t="str">
        <f t="shared" si="57"/>
        <v/>
      </c>
      <c r="T341" s="17" t="str">
        <f>IF(S341=1,R341/INDEX($R317:$R$2011,MATCH(1,S317:S340,0),1)-1,"")</f>
        <v/>
      </c>
      <c r="U341" s="16" t="str">
        <f t="shared" si="58"/>
        <v/>
      </c>
      <c r="V341" s="14" t="str">
        <f t="shared" si="59"/>
        <v/>
      </c>
      <c r="W341" s="14" t="str">
        <f t="shared" si="60"/>
        <v/>
      </c>
      <c r="X341">
        <f t="shared" ca="1" si="50"/>
        <v>2.8418908172343823E-2</v>
      </c>
    </row>
    <row r="342" spans="2:24" x14ac:dyDescent="0.25">
      <c r="B342" s="1">
        <v>40640</v>
      </c>
      <c r="C342" s="13">
        <f>ROW()</f>
        <v>342</v>
      </c>
      <c r="D342">
        <v>0.04</v>
      </c>
      <c r="E342">
        <f t="shared" si="51"/>
        <v>0.04</v>
      </c>
      <c r="F342">
        <v>126.45</v>
      </c>
      <c r="G342">
        <v>49.09</v>
      </c>
      <c r="H342" s="10">
        <f t="shared" ca="1" si="49"/>
        <v>4.3700219904527637</v>
      </c>
      <c r="I342">
        <v>54.94</v>
      </c>
      <c r="J342">
        <v>112.72</v>
      </c>
      <c r="K342">
        <v>14.360340053323617</v>
      </c>
      <c r="L342">
        <v>16.020622273167557</v>
      </c>
      <c r="M342">
        <f ca="1">INDIRECT(J$13&amp;ROW())</f>
        <v>112.72</v>
      </c>
      <c r="N342">
        <f t="shared" ca="1" si="52"/>
        <v>-3.8882997525627738E-3</v>
      </c>
      <c r="O342" s="14">
        <f t="shared" ca="1" si="53"/>
        <v>-3.8898867380335878E-3</v>
      </c>
      <c r="P342" s="14">
        <f t="shared" ca="1" si="54"/>
        <v>4.5656877513804024E-7</v>
      </c>
      <c r="Q342" s="14">
        <f t="shared" ca="1" si="55"/>
        <v>4.5656877513804024E-7</v>
      </c>
      <c r="R342">
        <f t="shared" ca="1" si="56"/>
        <v>212.32670283303185</v>
      </c>
      <c r="S342" t="str">
        <f t="shared" si="57"/>
        <v/>
      </c>
      <c r="T342" s="17" t="str">
        <f>IF(S342=1,R342/INDEX($R318:$R$2011,MATCH(1,S318:S341,0),1)-1,"")</f>
        <v/>
      </c>
      <c r="U342" s="16" t="str">
        <f t="shared" si="58"/>
        <v/>
      </c>
      <c r="V342" s="14" t="str">
        <f t="shared" si="59"/>
        <v/>
      </c>
      <c r="W342" s="14" t="str">
        <f t="shared" si="60"/>
        <v/>
      </c>
      <c r="X342">
        <f t="shared" ca="1" si="50"/>
        <v>-2.5253885661984256E-2</v>
      </c>
    </row>
    <row r="343" spans="2:24" x14ac:dyDescent="0.25">
      <c r="B343" s="1">
        <v>40641</v>
      </c>
      <c r="C343" s="13">
        <f>ROW()</f>
        <v>343</v>
      </c>
      <c r="D343">
        <v>0.04</v>
      </c>
      <c r="E343">
        <f t="shared" si="51"/>
        <v>0.04</v>
      </c>
      <c r="F343">
        <v>126.01</v>
      </c>
      <c r="G343">
        <v>48.79</v>
      </c>
      <c r="H343" s="10">
        <f t="shared" ca="1" si="49"/>
        <v>4.2367431971712373</v>
      </c>
      <c r="I343">
        <v>55.76</v>
      </c>
      <c r="J343">
        <v>113.52</v>
      </c>
      <c r="K343">
        <v>14.152166189597221</v>
      </c>
      <c r="L343">
        <v>15.775563272942778</v>
      </c>
      <c r="M343">
        <f ca="1">INDIRECT(J$13&amp;ROW())</f>
        <v>113.52</v>
      </c>
      <c r="N343">
        <f t="shared" ca="1" si="52"/>
        <v>7.0972320794888688E-3</v>
      </c>
      <c r="O343" s="14">
        <f t="shared" ca="1" si="53"/>
        <v>7.0956450940180549E-3</v>
      </c>
      <c r="P343" s="14">
        <f t="shared" ca="1" si="54"/>
        <v>1.0629265857057842E-4</v>
      </c>
      <c r="Q343" s="14" t="str">
        <f t="shared" ca="1" si="55"/>
        <v/>
      </c>
      <c r="R343">
        <f t="shared" ca="1" si="56"/>
        <v>213.83363471971055</v>
      </c>
      <c r="S343" t="str">
        <f t="shared" si="57"/>
        <v/>
      </c>
      <c r="T343" s="17" t="str">
        <f>IF(S343=1,R343/INDEX($R319:$R$2011,MATCH(1,S319:S342,0),1)-1,"")</f>
        <v/>
      </c>
      <c r="U343" s="16" t="str">
        <f t="shared" si="58"/>
        <v/>
      </c>
      <c r="V343" s="14" t="str">
        <f t="shared" si="59"/>
        <v/>
      </c>
      <c r="W343" s="14" t="str">
        <f t="shared" si="60"/>
        <v/>
      </c>
      <c r="X343">
        <f t="shared" ca="1" si="50"/>
        <v>-3.0498426225932414E-2</v>
      </c>
    </row>
    <row r="344" spans="2:24" x14ac:dyDescent="0.25">
      <c r="B344" s="1">
        <v>40644</v>
      </c>
      <c r="C344" s="13">
        <f>ROW()</f>
        <v>344</v>
      </c>
      <c r="D344">
        <v>0.05</v>
      </c>
      <c r="E344">
        <f t="shared" si="51"/>
        <v>0.05</v>
      </c>
      <c r="F344">
        <v>125.63</v>
      </c>
      <c r="G344">
        <v>48.6</v>
      </c>
      <c r="H344" s="10">
        <f t="shared" ref="H344:H407" ca="1" si="61">H343*(1+X344)</f>
        <v>4.4299090201159954</v>
      </c>
      <c r="I344">
        <v>55.97</v>
      </c>
      <c r="J344">
        <v>115.68</v>
      </c>
      <c r="K344">
        <v>14.302008754192817</v>
      </c>
      <c r="L344">
        <v>15.712392050295318</v>
      </c>
      <c r="M344">
        <f ca="1">INDIRECT(J$13&amp;ROW())</f>
        <v>115.68</v>
      </c>
      <c r="N344">
        <f t="shared" ca="1" si="52"/>
        <v>1.9027484143763207E-2</v>
      </c>
      <c r="O344" s="14">
        <f t="shared" ca="1" si="53"/>
        <v>1.9025500510678084E-2</v>
      </c>
      <c r="P344" s="14">
        <f t="shared" ca="1" si="54"/>
        <v>4.9460374536276178E-4</v>
      </c>
      <c r="Q344" s="14" t="str">
        <f t="shared" ca="1" si="55"/>
        <v/>
      </c>
      <c r="R344">
        <f t="shared" ca="1" si="56"/>
        <v>217.90235081374308</v>
      </c>
      <c r="S344" t="str">
        <f t="shared" si="57"/>
        <v/>
      </c>
      <c r="T344" s="17" t="str">
        <f>IF(S344=1,R344/INDEX($R320:$R$2011,MATCH(1,S320:S343,0),1)-1,"")</f>
        <v/>
      </c>
      <c r="U344" s="16" t="str">
        <f t="shared" si="58"/>
        <v/>
      </c>
      <c r="V344" s="14" t="str">
        <f t="shared" si="59"/>
        <v/>
      </c>
      <c r="W344" s="14" t="str">
        <f t="shared" si="60"/>
        <v/>
      </c>
      <c r="X344">
        <f t="shared" ref="X344:X407" ca="1" si="62">NORMINV(RAND(), 0, 0.04)</f>
        <v>4.5592997723754018E-2</v>
      </c>
    </row>
    <row r="345" spans="2:24" x14ac:dyDescent="0.25">
      <c r="B345" s="1">
        <v>40645</v>
      </c>
      <c r="C345" s="13">
        <f>ROW()</f>
        <v>345</v>
      </c>
      <c r="D345">
        <v>0.05</v>
      </c>
      <c r="E345">
        <f t="shared" ref="E345:E408" si="63">IF(E$19="",D345,E$19)</f>
        <v>0.05</v>
      </c>
      <c r="F345">
        <v>124.69</v>
      </c>
      <c r="G345">
        <v>48.28</v>
      </c>
      <c r="H345" s="10">
        <f t="shared" ca="1" si="61"/>
        <v>4.51812017393007</v>
      </c>
      <c r="I345">
        <v>56.54</v>
      </c>
      <c r="J345">
        <v>114.6</v>
      </c>
      <c r="K345">
        <v>14.112885593856721</v>
      </c>
      <c r="L345">
        <v>15.656344167700617</v>
      </c>
      <c r="M345">
        <f ca="1">INDIRECT(J$13&amp;ROW())</f>
        <v>114.6</v>
      </c>
      <c r="N345">
        <f t="shared" ca="1" si="52"/>
        <v>-9.3360995850623185E-3</v>
      </c>
      <c r="O345" s="14">
        <f t="shared" ca="1" si="53"/>
        <v>-9.3380832181474416E-3</v>
      </c>
      <c r="P345" s="14">
        <f t="shared" ca="1" si="54"/>
        <v>3.7502092557274434E-5</v>
      </c>
      <c r="Q345" s="14">
        <f t="shared" ca="1" si="55"/>
        <v>3.7502092557274434E-5</v>
      </c>
      <c r="R345">
        <f t="shared" ca="1" si="56"/>
        <v>215.86799276672679</v>
      </c>
      <c r="S345" t="str">
        <f t="shared" si="57"/>
        <v/>
      </c>
      <c r="T345" s="17" t="str">
        <f>IF(S345=1,R345/INDEX($R321:$R$2011,MATCH(1,S321:S344,0),1)-1,"")</f>
        <v/>
      </c>
      <c r="U345" s="16" t="str">
        <f t="shared" si="58"/>
        <v/>
      </c>
      <c r="V345" s="14" t="str">
        <f t="shared" si="59"/>
        <v/>
      </c>
      <c r="W345" s="14" t="str">
        <f t="shared" si="60"/>
        <v/>
      </c>
      <c r="X345">
        <f t="shared" ca="1" si="62"/>
        <v>1.9912633287390982E-2</v>
      </c>
    </row>
    <row r="346" spans="2:24" x14ac:dyDescent="0.25">
      <c r="B346" s="1">
        <v>40646</v>
      </c>
      <c r="C346" s="13">
        <f>ROW()</f>
        <v>346</v>
      </c>
      <c r="D346">
        <v>0.06</v>
      </c>
      <c r="E346">
        <f t="shared" si="63"/>
        <v>0.06</v>
      </c>
      <c r="F346">
        <v>124.68</v>
      </c>
      <c r="G346">
        <v>48.33</v>
      </c>
      <c r="H346" s="10">
        <f t="shared" ca="1" si="61"/>
        <v>4.1828489777345901</v>
      </c>
      <c r="I346">
        <v>55.88</v>
      </c>
      <c r="J346">
        <v>115.68</v>
      </c>
      <c r="K346">
        <v>14.36379433594735</v>
      </c>
      <c r="L346">
        <v>15.751102521089257</v>
      </c>
      <c r="M346">
        <f ca="1">INDIRECT(J$13&amp;ROW())</f>
        <v>115.68</v>
      </c>
      <c r="N346">
        <f t="shared" ref="N346:N409" ca="1" si="64">M346/M345-1</f>
        <v>9.4240837696335511E-3</v>
      </c>
      <c r="O346" s="14">
        <f t="shared" ref="O346:O409" ca="1" si="65">N346-((1+E346/100)^(1/252)-1)</f>
        <v>9.4217035284198669E-3</v>
      </c>
      <c r="P346" s="14">
        <f t="shared" ref="P346:P409" ca="1" si="66">(O346-O$7)^2</f>
        <v>1.5966575489456558E-4</v>
      </c>
      <c r="Q346" s="14" t="str">
        <f t="shared" ref="Q346:Q409" ca="1" si="67">IF(O346&lt;0,(O346-O$7)^2,"")</f>
        <v/>
      </c>
      <c r="R346">
        <f t="shared" ref="R346:R409" ca="1" si="68">(N346+1)*R345</f>
        <v>217.90235081374306</v>
      </c>
      <c r="S346" t="str">
        <f t="shared" si="57"/>
        <v/>
      </c>
      <c r="T346" s="17" t="str">
        <f>IF(S346=1,R346/INDEX($R322:$R$2011,MATCH(1,S322:S345,0),1)-1,"")</f>
        <v/>
      </c>
      <c r="U346" s="16" t="str">
        <f t="shared" si="58"/>
        <v/>
      </c>
      <c r="V346" s="14" t="str">
        <f t="shared" si="59"/>
        <v/>
      </c>
      <c r="W346" s="14" t="str">
        <f t="shared" si="60"/>
        <v/>
      </c>
      <c r="X346">
        <f t="shared" ca="1" si="62"/>
        <v>-7.420590495357389E-2</v>
      </c>
    </row>
    <row r="347" spans="2:24" x14ac:dyDescent="0.25">
      <c r="B347" s="1">
        <v>40647</v>
      </c>
      <c r="C347" s="13">
        <f>ROW()</f>
        <v>347</v>
      </c>
      <c r="D347">
        <v>0.06</v>
      </c>
      <c r="E347">
        <f t="shared" si="63"/>
        <v>0.06</v>
      </c>
      <c r="F347">
        <v>124.78</v>
      </c>
      <c r="G347">
        <v>48.39</v>
      </c>
      <c r="H347" s="10">
        <f t="shared" ca="1" si="61"/>
        <v>4.0421195754686581</v>
      </c>
      <c r="I347">
        <v>55.81</v>
      </c>
      <c r="J347">
        <v>113.72</v>
      </c>
      <c r="K347">
        <v>14.530454927835308</v>
      </c>
      <c r="L347">
        <v>15.75229214507268</v>
      </c>
      <c r="M347">
        <f ca="1">INDIRECT(J$13&amp;ROW())</f>
        <v>113.72</v>
      </c>
      <c r="N347">
        <f t="shared" ca="1" si="64"/>
        <v>-1.6943291839557451E-2</v>
      </c>
      <c r="O347" s="14">
        <f t="shared" ca="1" si="65"/>
        <v>-1.6945672080771135E-2</v>
      </c>
      <c r="P347" s="14">
        <f t="shared" ca="1" si="66"/>
        <v>1.885536548685888E-4</v>
      </c>
      <c r="Q347" s="14">
        <f t="shared" ca="1" si="67"/>
        <v>1.885536548685888E-4</v>
      </c>
      <c r="R347">
        <f t="shared" ca="1" si="68"/>
        <v>214.21036769138018</v>
      </c>
      <c r="S347" t="str">
        <f t="shared" si="57"/>
        <v/>
      </c>
      <c r="T347" s="17" t="str">
        <f>IF(S347=1,R347/INDEX($R323:$R$2011,MATCH(1,S323:S346,0),1)-1,"")</f>
        <v/>
      </c>
      <c r="U347" s="16" t="str">
        <f t="shared" si="58"/>
        <v/>
      </c>
      <c r="V347" s="14" t="str">
        <f t="shared" si="59"/>
        <v/>
      </c>
      <c r="W347" s="14" t="str">
        <f t="shared" si="60"/>
        <v/>
      </c>
      <c r="X347">
        <f t="shared" ca="1" si="62"/>
        <v>-3.3644389987551142E-2</v>
      </c>
    </row>
    <row r="348" spans="2:24" x14ac:dyDescent="0.25">
      <c r="B348" s="1">
        <v>40648</v>
      </c>
      <c r="C348" s="13">
        <f>ROW()</f>
        <v>348</v>
      </c>
      <c r="D348">
        <v>0.05</v>
      </c>
      <c r="E348">
        <f t="shared" si="63"/>
        <v>0.05</v>
      </c>
      <c r="F348">
        <v>125.23</v>
      </c>
      <c r="G348">
        <v>48.71</v>
      </c>
      <c r="H348" s="10">
        <f t="shared" ca="1" si="61"/>
        <v>3.9057309002883254</v>
      </c>
      <c r="I348">
        <v>55.65</v>
      </c>
      <c r="J348">
        <v>112.76</v>
      </c>
      <c r="K348">
        <v>14.954304387803548</v>
      </c>
      <c r="L348">
        <v>15.832780051567498</v>
      </c>
      <c r="M348">
        <f ca="1">INDIRECT(J$13&amp;ROW())</f>
        <v>112.76</v>
      </c>
      <c r="N348">
        <f t="shared" ca="1" si="64"/>
        <v>-8.4417868448820599E-3</v>
      </c>
      <c r="O348" s="14">
        <f t="shared" ca="1" si="65"/>
        <v>-8.4437704779671829E-3</v>
      </c>
      <c r="P348" s="14">
        <f t="shared" ca="1" si="66"/>
        <v>2.7348532820783747E-5</v>
      </c>
      <c r="Q348" s="14">
        <f t="shared" ca="1" si="67"/>
        <v>2.7348532820783747E-5</v>
      </c>
      <c r="R348">
        <f t="shared" ca="1" si="68"/>
        <v>212.40204942736574</v>
      </c>
      <c r="S348" t="str">
        <f t="shared" si="57"/>
        <v/>
      </c>
      <c r="T348" s="17" t="str">
        <f>IF(S348=1,R348/INDEX($R324:$R$2011,MATCH(1,S324:S347,0),1)-1,"")</f>
        <v/>
      </c>
      <c r="U348" s="16" t="str">
        <f t="shared" si="58"/>
        <v/>
      </c>
      <c r="V348" s="14" t="str">
        <f t="shared" si="59"/>
        <v/>
      </c>
      <c r="W348" s="14" t="str">
        <f t="shared" si="60"/>
        <v/>
      </c>
      <c r="X348">
        <f t="shared" ca="1" si="62"/>
        <v>-3.3741870480048605E-2</v>
      </c>
    </row>
    <row r="349" spans="2:24" x14ac:dyDescent="0.25">
      <c r="B349" s="1">
        <v>40651</v>
      </c>
      <c r="C349" s="13">
        <f>ROW()</f>
        <v>349</v>
      </c>
      <c r="D349">
        <v>0.05</v>
      </c>
      <c r="E349">
        <f t="shared" si="63"/>
        <v>0.05</v>
      </c>
      <c r="F349">
        <v>123.83</v>
      </c>
      <c r="G349">
        <v>48.1</v>
      </c>
      <c r="H349" s="10">
        <f t="shared" ca="1" si="61"/>
        <v>3.8609196235081429</v>
      </c>
      <c r="I349">
        <v>56.34</v>
      </c>
      <c r="J349">
        <v>110.2</v>
      </c>
      <c r="K349">
        <v>14.527195901378533</v>
      </c>
      <c r="L349">
        <v>15.603102951002885</v>
      </c>
      <c r="M349">
        <f ca="1">INDIRECT(J$13&amp;ROW())</f>
        <v>110.2</v>
      </c>
      <c r="N349">
        <f t="shared" ca="1" si="64"/>
        <v>-2.2703086200780431E-2</v>
      </c>
      <c r="O349" s="14">
        <f t="shared" ca="1" si="65"/>
        <v>-2.2705069833865554E-2</v>
      </c>
      <c r="P349" s="14">
        <f t="shared" ca="1" si="66"/>
        <v>3.7989447438934679E-4</v>
      </c>
      <c r="Q349" s="14">
        <f t="shared" ca="1" si="67"/>
        <v>3.7989447438934679E-4</v>
      </c>
      <c r="R349">
        <f t="shared" ca="1" si="68"/>
        <v>207.57986738999384</v>
      </c>
      <c r="S349" t="str">
        <f t="shared" si="57"/>
        <v/>
      </c>
      <c r="T349" s="17" t="str">
        <f>IF(S349=1,R349/INDEX($R325:$R$2011,MATCH(1,S325:S348,0),1)-1,"")</f>
        <v/>
      </c>
      <c r="U349" s="16" t="str">
        <f t="shared" si="58"/>
        <v/>
      </c>
      <c r="V349" s="14" t="str">
        <f t="shared" si="59"/>
        <v/>
      </c>
      <c r="W349" s="14" t="str">
        <f t="shared" si="60"/>
        <v/>
      </c>
      <c r="X349">
        <f t="shared" ca="1" si="62"/>
        <v>-1.1473211525370173E-2</v>
      </c>
    </row>
    <row r="350" spans="2:24" x14ac:dyDescent="0.25">
      <c r="B350" s="1">
        <v>40652</v>
      </c>
      <c r="C350" s="13">
        <f>ROW()</f>
        <v>350</v>
      </c>
      <c r="D350">
        <v>0.05</v>
      </c>
      <c r="E350">
        <f t="shared" si="63"/>
        <v>0.05</v>
      </c>
      <c r="F350">
        <v>124.54</v>
      </c>
      <c r="G350">
        <v>48.35</v>
      </c>
      <c r="H350" s="10">
        <f t="shared" ca="1" si="61"/>
        <v>3.5151446007649456</v>
      </c>
      <c r="I350">
        <v>55.6</v>
      </c>
      <c r="J350">
        <v>112.52</v>
      </c>
      <c r="K350">
        <v>15.331853595505534</v>
      </c>
      <c r="L350">
        <v>15.813119131484322</v>
      </c>
      <c r="M350">
        <f ca="1">INDIRECT(J$13&amp;ROW())</f>
        <v>112.52</v>
      </c>
      <c r="N350">
        <f t="shared" ca="1" si="64"/>
        <v>2.1052631578947212E-2</v>
      </c>
      <c r="O350" s="14">
        <f t="shared" ca="1" si="65"/>
        <v>2.1050647945862089E-2</v>
      </c>
      <c r="P350" s="14">
        <f t="shared" ca="1" si="66"/>
        <v>5.8878226381867506E-4</v>
      </c>
      <c r="Q350" s="14" t="str">
        <f t="shared" ca="1" si="67"/>
        <v/>
      </c>
      <c r="R350">
        <f t="shared" ca="1" si="68"/>
        <v>211.94996986136209</v>
      </c>
      <c r="S350" t="str">
        <f t="shared" si="57"/>
        <v/>
      </c>
      <c r="T350" s="17" t="str">
        <f>IF(S350=1,R350/INDEX($R326:$R$2011,MATCH(1,S326:S349,0),1)-1,"")</f>
        <v/>
      </c>
      <c r="U350" s="16" t="str">
        <f t="shared" si="58"/>
        <v/>
      </c>
      <c r="V350" s="14" t="str">
        <f t="shared" si="59"/>
        <v/>
      </c>
      <c r="W350" s="14" t="str">
        <f t="shared" si="60"/>
        <v/>
      </c>
      <c r="X350">
        <f t="shared" ca="1" si="62"/>
        <v>-8.9557684816296654E-2</v>
      </c>
    </row>
    <row r="351" spans="2:24" x14ac:dyDescent="0.25">
      <c r="B351" s="1">
        <v>40653</v>
      </c>
      <c r="C351" s="13">
        <f>ROW()</f>
        <v>351</v>
      </c>
      <c r="D351">
        <v>0.05</v>
      </c>
      <c r="E351">
        <f t="shared" si="63"/>
        <v>0.05</v>
      </c>
      <c r="F351">
        <v>126.24</v>
      </c>
      <c r="G351">
        <v>49.11</v>
      </c>
      <c r="H351" s="10">
        <f t="shared" ca="1" si="61"/>
        <v>3.6861695381972037</v>
      </c>
      <c r="I351">
        <v>54.85</v>
      </c>
      <c r="J351">
        <v>107.08</v>
      </c>
      <c r="K351">
        <v>16.09728997670727</v>
      </c>
      <c r="L351">
        <v>16.116375621827128</v>
      </c>
      <c r="M351">
        <f ca="1">INDIRECT(J$13&amp;ROW())</f>
        <v>107.08</v>
      </c>
      <c r="N351">
        <f t="shared" ca="1" si="64"/>
        <v>-4.8346960540348372E-2</v>
      </c>
      <c r="O351" s="14">
        <f t="shared" ca="1" si="65"/>
        <v>-4.8348944173433495E-2</v>
      </c>
      <c r="P351" s="14">
        <f t="shared" ca="1" si="66"/>
        <v>2.0371462142045847E-3</v>
      </c>
      <c r="Q351" s="14">
        <f t="shared" ca="1" si="67"/>
        <v>2.0371462142045847E-3</v>
      </c>
      <c r="R351">
        <f t="shared" ca="1" si="68"/>
        <v>201.7028330319468</v>
      </c>
      <c r="S351" t="str">
        <f t="shared" si="57"/>
        <v/>
      </c>
      <c r="T351" s="17" t="str">
        <f>IF(S351=1,R351/INDEX($R327:$R$2011,MATCH(1,S327:S350,0),1)-1,"")</f>
        <v/>
      </c>
      <c r="U351" s="16" t="str">
        <f t="shared" si="58"/>
        <v/>
      </c>
      <c r="V351" s="14" t="str">
        <f t="shared" si="59"/>
        <v/>
      </c>
      <c r="W351" s="14" t="str">
        <f t="shared" si="60"/>
        <v/>
      </c>
      <c r="X351">
        <f t="shared" ca="1" si="62"/>
        <v>4.8653741696725775E-2</v>
      </c>
    </row>
    <row r="352" spans="2:24" x14ac:dyDescent="0.25">
      <c r="B352" s="1">
        <v>40654</v>
      </c>
      <c r="C352" s="13">
        <f>ROW()</f>
        <v>352</v>
      </c>
      <c r="D352">
        <v>0.05</v>
      </c>
      <c r="E352">
        <f t="shared" si="63"/>
        <v>0.05</v>
      </c>
      <c r="F352">
        <v>126.88</v>
      </c>
      <c r="G352">
        <v>49.38</v>
      </c>
      <c r="H352" s="10">
        <f t="shared" ca="1" si="61"/>
        <v>3.7523313122265609</v>
      </c>
      <c r="I352">
        <v>54.2</v>
      </c>
      <c r="J352">
        <v>102.6</v>
      </c>
      <c r="K352">
        <v>16.322622884404062</v>
      </c>
      <c r="L352">
        <v>16.242957806101511</v>
      </c>
      <c r="M352">
        <f ca="1">INDIRECT(J$13&amp;ROW())</f>
        <v>102.6</v>
      </c>
      <c r="N352">
        <f t="shared" ca="1" si="64"/>
        <v>-4.1837878221890223E-2</v>
      </c>
      <c r="O352" s="14">
        <f t="shared" ca="1" si="65"/>
        <v>-4.1839861854975346E-2</v>
      </c>
      <c r="P352" s="14">
        <f t="shared" ca="1" si="66"/>
        <v>1.4919426802111752E-3</v>
      </c>
      <c r="Q352" s="14">
        <f t="shared" ca="1" si="67"/>
        <v>1.4919426802111752E-3</v>
      </c>
      <c r="R352">
        <f t="shared" ca="1" si="68"/>
        <v>193.26401446654594</v>
      </c>
      <c r="S352" t="str">
        <f t="shared" si="57"/>
        <v/>
      </c>
      <c r="T352" s="17" t="str">
        <f>IF(S352=1,R352/INDEX($R328:$R$2011,MATCH(1,S328:S351,0),1)-1,"")</f>
        <v/>
      </c>
      <c r="U352" s="16" t="str">
        <f t="shared" si="58"/>
        <v/>
      </c>
      <c r="V352" s="14" t="str">
        <f t="shared" si="59"/>
        <v/>
      </c>
      <c r="W352" s="14" t="str">
        <f t="shared" si="60"/>
        <v/>
      </c>
      <c r="X352">
        <f t="shared" ca="1" si="62"/>
        <v>1.7948651939030124E-2</v>
      </c>
    </row>
    <row r="353" spans="2:24" x14ac:dyDescent="0.25">
      <c r="B353" s="1">
        <v>40658</v>
      </c>
      <c r="C353" s="13">
        <f>ROW()</f>
        <v>353</v>
      </c>
      <c r="D353">
        <v>0.05</v>
      </c>
      <c r="E353">
        <f t="shared" si="63"/>
        <v>0.05</v>
      </c>
      <c r="F353">
        <v>126.75</v>
      </c>
      <c r="G353">
        <v>49.31</v>
      </c>
      <c r="H353" s="10">
        <f t="shared" ca="1" si="61"/>
        <v>3.8186786867387958</v>
      </c>
      <c r="I353">
        <v>53.5</v>
      </c>
      <c r="J353">
        <v>99.52</v>
      </c>
      <c r="K353">
        <v>16.722515694245988</v>
      </c>
      <c r="L353">
        <v>16.4118379169003</v>
      </c>
      <c r="M353">
        <f ca="1">INDIRECT(J$13&amp;ROW())</f>
        <v>99.52</v>
      </c>
      <c r="N353">
        <f t="shared" ca="1" si="64"/>
        <v>-3.0019493177387946E-2</v>
      </c>
      <c r="O353" s="14">
        <f t="shared" ca="1" si="65"/>
        <v>-3.0021476810473069E-2</v>
      </c>
      <c r="P353" s="14">
        <f t="shared" ca="1" si="66"/>
        <v>7.1863073299351251E-4</v>
      </c>
      <c r="Q353" s="14">
        <f t="shared" ca="1" si="67"/>
        <v>7.1863073299351251E-4</v>
      </c>
      <c r="R353">
        <f t="shared" ca="1" si="68"/>
        <v>187.46232670283285</v>
      </c>
      <c r="S353" t="str">
        <f t="shared" si="57"/>
        <v/>
      </c>
      <c r="T353" s="17" t="str">
        <f>IF(S353=1,R353/INDEX($R329:$R$2011,MATCH(1,S329:S352,0),1)-1,"")</f>
        <v/>
      </c>
      <c r="U353" s="16" t="str">
        <f t="shared" si="58"/>
        <v/>
      </c>
      <c r="V353" s="14" t="str">
        <f t="shared" si="59"/>
        <v/>
      </c>
      <c r="W353" s="14" t="str">
        <f t="shared" si="60"/>
        <v/>
      </c>
      <c r="X353">
        <f t="shared" ca="1" si="62"/>
        <v>1.7681640823146088E-2</v>
      </c>
    </row>
    <row r="354" spans="2:24" x14ac:dyDescent="0.25">
      <c r="B354" s="1">
        <v>40659</v>
      </c>
      <c r="C354" s="13">
        <f>ROW()</f>
        <v>354</v>
      </c>
      <c r="D354">
        <v>0.05</v>
      </c>
      <c r="E354">
        <f t="shared" si="63"/>
        <v>0.05</v>
      </c>
      <c r="F354">
        <v>127.84</v>
      </c>
      <c r="G354">
        <v>49.71</v>
      </c>
      <c r="H354" s="10">
        <f t="shared" ca="1" si="61"/>
        <v>3.6338071220030055</v>
      </c>
      <c r="I354">
        <v>52.55</v>
      </c>
      <c r="J354">
        <v>97.24</v>
      </c>
      <c r="K354">
        <v>16.900767731408671</v>
      </c>
      <c r="L354">
        <v>16.589724525256894</v>
      </c>
      <c r="M354">
        <f ca="1">INDIRECT(J$13&amp;ROW())</f>
        <v>97.24</v>
      </c>
      <c r="N354">
        <f t="shared" ca="1" si="64"/>
        <v>-2.2909967845659129E-2</v>
      </c>
      <c r="O354" s="14">
        <f t="shared" ca="1" si="65"/>
        <v>-2.2911951478744252E-2</v>
      </c>
      <c r="P354" s="14">
        <f t="shared" ca="1" si="66"/>
        <v>3.8800188578929647E-4</v>
      </c>
      <c r="Q354" s="14">
        <f t="shared" ca="1" si="67"/>
        <v>3.8800188578929647E-4</v>
      </c>
      <c r="R354">
        <f t="shared" ca="1" si="68"/>
        <v>183.16757082579852</v>
      </c>
      <c r="S354" t="str">
        <f t="shared" si="57"/>
        <v/>
      </c>
      <c r="T354" s="17" t="str">
        <f>IF(S354=1,R354/INDEX($R330:$R$2011,MATCH(1,S330:S353,0),1)-1,"")</f>
        <v/>
      </c>
      <c r="U354" s="16" t="str">
        <f t="shared" si="58"/>
        <v/>
      </c>
      <c r="V354" s="14" t="str">
        <f t="shared" si="59"/>
        <v/>
      </c>
      <c r="W354" s="14" t="str">
        <f t="shared" si="60"/>
        <v/>
      </c>
      <c r="X354">
        <f t="shared" ca="1" si="62"/>
        <v>-4.84124431253663E-2</v>
      </c>
    </row>
    <row r="355" spans="2:24" x14ac:dyDescent="0.25">
      <c r="B355" s="1">
        <v>40660</v>
      </c>
      <c r="C355" s="13">
        <f>ROW()</f>
        <v>355</v>
      </c>
      <c r="D355">
        <v>0.04</v>
      </c>
      <c r="E355">
        <f t="shared" si="63"/>
        <v>0.04</v>
      </c>
      <c r="F355">
        <v>128.66999999999999</v>
      </c>
      <c r="G355">
        <v>49.96</v>
      </c>
      <c r="H355" s="10">
        <f t="shared" ca="1" si="61"/>
        <v>3.4321788027822659</v>
      </c>
      <c r="I355">
        <v>51.94</v>
      </c>
      <c r="J355">
        <v>95.12</v>
      </c>
      <c r="K355">
        <v>17.218112856122659</v>
      </c>
      <c r="L355">
        <v>16.793250631325272</v>
      </c>
      <c r="M355">
        <f ca="1">INDIRECT(J$13&amp;ROW())</f>
        <v>95.12</v>
      </c>
      <c r="N355">
        <f t="shared" ca="1" si="64"/>
        <v>-2.1801727684080507E-2</v>
      </c>
      <c r="O355" s="14">
        <f t="shared" ca="1" si="65"/>
        <v>-2.1803314669551321E-2</v>
      </c>
      <c r="P355" s="14">
        <f t="shared" ca="1" si="66"/>
        <v>3.4555563007686177E-4</v>
      </c>
      <c r="Q355" s="14">
        <f t="shared" ca="1" si="67"/>
        <v>3.4555563007686177E-4</v>
      </c>
      <c r="R355">
        <f t="shared" ca="1" si="68"/>
        <v>179.17420132609993</v>
      </c>
      <c r="S355" t="str">
        <f t="shared" si="57"/>
        <v/>
      </c>
      <c r="T355" s="17" t="str">
        <f>IF(S355=1,R355/INDEX($R331:$R$2011,MATCH(1,S331:S354,0),1)-1,"")</f>
        <v/>
      </c>
      <c r="U355" s="16" t="str">
        <f t="shared" si="58"/>
        <v/>
      </c>
      <c r="V355" s="14" t="str">
        <f t="shared" si="59"/>
        <v/>
      </c>
      <c r="W355" s="14" t="str">
        <f t="shared" si="60"/>
        <v/>
      </c>
      <c r="X355">
        <f t="shared" ca="1" si="62"/>
        <v>-5.5486797304090001E-2</v>
      </c>
    </row>
    <row r="356" spans="2:24" x14ac:dyDescent="0.25">
      <c r="B356" s="1">
        <v>40661</v>
      </c>
      <c r="C356" s="13">
        <f>ROW()</f>
        <v>356</v>
      </c>
      <c r="D356">
        <v>0.04</v>
      </c>
      <c r="E356">
        <f t="shared" si="63"/>
        <v>0.04</v>
      </c>
      <c r="F356">
        <v>129.09</v>
      </c>
      <c r="G356">
        <v>50.14</v>
      </c>
      <c r="H356" s="10">
        <f t="shared" ca="1" si="61"/>
        <v>3.517229708627609</v>
      </c>
      <c r="I356">
        <v>51.58</v>
      </c>
      <c r="J356">
        <v>93.72</v>
      </c>
      <c r="K356">
        <v>17.491119193982644</v>
      </c>
      <c r="L356">
        <v>16.996828614639607</v>
      </c>
      <c r="M356">
        <f ca="1">INDIRECT(J$13&amp;ROW())</f>
        <v>93.72</v>
      </c>
      <c r="N356">
        <f t="shared" ca="1" si="64"/>
        <v>-1.4718250630782248E-2</v>
      </c>
      <c r="O356" s="14">
        <f t="shared" ca="1" si="65"/>
        <v>-1.4719837616253062E-2</v>
      </c>
      <c r="P356" s="14">
        <f t="shared" ca="1" si="66"/>
        <v>1.323799729312055E-4</v>
      </c>
      <c r="Q356" s="14">
        <f t="shared" ca="1" si="67"/>
        <v>1.323799729312055E-4</v>
      </c>
      <c r="R356">
        <f t="shared" ca="1" si="68"/>
        <v>176.53707052441214</v>
      </c>
      <c r="S356" t="str">
        <f t="shared" si="57"/>
        <v/>
      </c>
      <c r="T356" s="17" t="str">
        <f>IF(S356=1,R356/INDEX($R332:$R$2011,MATCH(1,S332:S355,0),1)-1,"")</f>
        <v/>
      </c>
      <c r="U356" s="16" t="str">
        <f t="shared" si="58"/>
        <v/>
      </c>
      <c r="V356" s="14" t="str">
        <f t="shared" si="59"/>
        <v/>
      </c>
      <c r="W356" s="14" t="str">
        <f t="shared" si="60"/>
        <v/>
      </c>
      <c r="X356">
        <f t="shared" ca="1" si="62"/>
        <v>2.4780441443317969E-2</v>
      </c>
    </row>
    <row r="357" spans="2:24" x14ac:dyDescent="0.25">
      <c r="B357" s="1">
        <v>40662</v>
      </c>
      <c r="C357" s="13">
        <f>ROW()</f>
        <v>357</v>
      </c>
      <c r="D357">
        <v>0.03</v>
      </c>
      <c r="E357">
        <f t="shared" si="63"/>
        <v>0.03</v>
      </c>
      <c r="F357">
        <v>129.4</v>
      </c>
      <c r="G357">
        <v>50.23</v>
      </c>
      <c r="H357" s="10">
        <f t="shared" ca="1" si="61"/>
        <v>3.8758747159130951</v>
      </c>
      <c r="I357">
        <v>51.31</v>
      </c>
      <c r="J357">
        <v>92.6</v>
      </c>
      <c r="K357">
        <v>17.541322058708403</v>
      </c>
      <c r="L357">
        <v>17.194164366124589</v>
      </c>
      <c r="M357">
        <f ca="1">INDIRECT(J$13&amp;ROW())</f>
        <v>92.6</v>
      </c>
      <c r="N357">
        <f t="shared" ca="1" si="64"/>
        <v>-1.1950490823730342E-2</v>
      </c>
      <c r="O357" s="14">
        <f t="shared" ca="1" si="65"/>
        <v>-1.1951681122093549E-2</v>
      </c>
      <c r="P357" s="14">
        <f t="shared" ca="1" si="66"/>
        <v>7.6343785936535278E-5</v>
      </c>
      <c r="Q357" s="14">
        <f t="shared" ca="1" si="67"/>
        <v>7.6343785936535278E-5</v>
      </c>
      <c r="R357">
        <f t="shared" ca="1" si="68"/>
        <v>174.42736588306192</v>
      </c>
      <c r="S357">
        <f t="shared" si="57"/>
        <v>1</v>
      </c>
      <c r="T357" s="17">
        <f ca="1">IF(S357=1,R357/INDEX($R333:$R$2011,MATCH(1,S333:S356,0),1)-1,"")</f>
        <v>-0.21392190152801405</v>
      </c>
      <c r="U357" s="16">
        <f t="shared" ca="1" si="58"/>
        <v>-0.21394689809117273</v>
      </c>
      <c r="V357" s="14">
        <f t="shared" ca="1" si="59"/>
        <v>2.3079053852665017E-2</v>
      </c>
      <c r="W357" s="14">
        <f t="shared" ca="1" si="60"/>
        <v>2.3079053852665017E-2</v>
      </c>
      <c r="X357">
        <f t="shared" ca="1" si="62"/>
        <v>0.10196803649353509</v>
      </c>
    </row>
    <row r="358" spans="2:24" x14ac:dyDescent="0.25">
      <c r="B358" s="1">
        <v>40665</v>
      </c>
      <c r="C358" s="13">
        <f>ROW()</f>
        <v>358</v>
      </c>
      <c r="D358">
        <v>0.03</v>
      </c>
      <c r="E358">
        <f t="shared" si="63"/>
        <v>0.03</v>
      </c>
      <c r="F358">
        <v>129.19999999999999</v>
      </c>
      <c r="G358">
        <v>50.14</v>
      </c>
      <c r="H358" s="10">
        <f t="shared" ca="1" si="61"/>
        <v>3.5142370982666966</v>
      </c>
      <c r="I358">
        <v>51.97</v>
      </c>
      <c r="J358">
        <v>92.64</v>
      </c>
      <c r="K358">
        <v>17.017076144257722</v>
      </c>
      <c r="L358">
        <v>16.820233971323209</v>
      </c>
      <c r="M358">
        <f ca="1">INDIRECT(J$13&amp;ROW())</f>
        <v>92.64</v>
      </c>
      <c r="N358">
        <f t="shared" ca="1" si="64"/>
        <v>4.319654427646924E-4</v>
      </c>
      <c r="O358" s="14">
        <f t="shared" ca="1" si="65"/>
        <v>4.3077514440148512E-4</v>
      </c>
      <c r="P358" s="14">
        <f t="shared" ca="1" si="66"/>
        <v>1.3285756374979492E-5</v>
      </c>
      <c r="Q358" s="14" t="str">
        <f t="shared" ca="1" si="67"/>
        <v/>
      </c>
      <c r="R358">
        <f t="shared" ca="1" si="68"/>
        <v>174.50271247739587</v>
      </c>
      <c r="S358" t="str">
        <f t="shared" si="57"/>
        <v/>
      </c>
      <c r="T358" s="17" t="str">
        <f>IF(S358=1,R358/INDEX($R334:$R$2011,MATCH(1,S334:S357,0),1)-1,"")</f>
        <v/>
      </c>
      <c r="U358" s="16" t="str">
        <f t="shared" si="58"/>
        <v/>
      </c>
      <c r="V358" s="14" t="str">
        <f t="shared" si="59"/>
        <v/>
      </c>
      <c r="W358" s="14" t="str">
        <f t="shared" si="60"/>
        <v/>
      </c>
      <c r="X358">
        <f t="shared" ca="1" si="62"/>
        <v>-9.330477483227996E-2</v>
      </c>
    </row>
    <row r="359" spans="2:24" x14ac:dyDescent="0.25">
      <c r="B359" s="1">
        <v>40666</v>
      </c>
      <c r="C359" s="13">
        <f>ROW()</f>
        <v>359</v>
      </c>
      <c r="D359">
        <v>0.02</v>
      </c>
      <c r="E359">
        <f t="shared" si="63"/>
        <v>0.02</v>
      </c>
      <c r="F359">
        <v>128.72999999999999</v>
      </c>
      <c r="G359">
        <v>49.86</v>
      </c>
      <c r="H359" s="10">
        <f t="shared" ca="1" si="61"/>
        <v>3.5667462725467858</v>
      </c>
      <c r="I359">
        <v>52.59</v>
      </c>
      <c r="J359">
        <v>95.52</v>
      </c>
      <c r="K359">
        <v>16.546569752518895</v>
      </c>
      <c r="L359">
        <v>16.626914706546746</v>
      </c>
      <c r="M359">
        <f ca="1">INDIRECT(J$13&amp;ROW())</f>
        <v>95.52</v>
      </c>
      <c r="N359">
        <f t="shared" ca="1" si="64"/>
        <v>3.1088082901554293E-2</v>
      </c>
      <c r="O359" s="14">
        <f t="shared" ca="1" si="65"/>
        <v>3.1087289329800205E-2</v>
      </c>
      <c r="P359" s="14">
        <f t="shared" ca="1" si="66"/>
        <v>1.1765913474861226E-3</v>
      </c>
      <c r="Q359" s="14" t="str">
        <f t="shared" ca="1" si="67"/>
        <v/>
      </c>
      <c r="R359">
        <f t="shared" ca="1" si="68"/>
        <v>179.92766726943924</v>
      </c>
      <c r="S359" t="str">
        <f t="shared" si="57"/>
        <v/>
      </c>
      <c r="T359" s="17" t="str">
        <f>IF(S359=1,R359/INDEX($R335:$R$2011,MATCH(1,S335:S358,0),1)-1,"")</f>
        <v/>
      </c>
      <c r="U359" s="16" t="str">
        <f t="shared" si="58"/>
        <v/>
      </c>
      <c r="V359" s="14" t="str">
        <f t="shared" si="59"/>
        <v/>
      </c>
      <c r="W359" s="14" t="str">
        <f t="shared" si="60"/>
        <v/>
      </c>
      <c r="X359">
        <f t="shared" ca="1" si="62"/>
        <v>1.494184166059487E-2</v>
      </c>
    </row>
    <row r="360" spans="2:24" x14ac:dyDescent="0.25">
      <c r="B360" s="1">
        <v>40667</v>
      </c>
      <c r="C360" s="13">
        <f>ROW()</f>
        <v>360</v>
      </c>
      <c r="D360">
        <v>0.01</v>
      </c>
      <c r="E360">
        <f t="shared" si="63"/>
        <v>0.01</v>
      </c>
      <c r="F360">
        <v>127.88</v>
      </c>
      <c r="G360">
        <v>49.5</v>
      </c>
      <c r="H360" s="10">
        <f t="shared" ca="1" si="61"/>
        <v>3.42739970692993</v>
      </c>
      <c r="I360">
        <v>52.78</v>
      </c>
      <c r="J360">
        <v>97.48</v>
      </c>
      <c r="K360">
        <v>16.342383519404724</v>
      </c>
      <c r="L360">
        <v>16.552626172689713</v>
      </c>
      <c r="M360">
        <f ca="1">INDIRECT(J$13&amp;ROW())</f>
        <v>97.48</v>
      </c>
      <c r="N360">
        <f t="shared" ca="1" si="64"/>
        <v>2.0519262981574693E-2</v>
      </c>
      <c r="O360" s="14">
        <f t="shared" ca="1" si="65"/>
        <v>2.051886617593901E-2</v>
      </c>
      <c r="P360" s="14">
        <f t="shared" ca="1" si="66"/>
        <v>5.632578608496992E-4</v>
      </c>
      <c r="Q360" s="14" t="str">
        <f t="shared" ca="1" si="67"/>
        <v/>
      </c>
      <c r="R360">
        <f t="shared" ca="1" si="68"/>
        <v>183.61965039180214</v>
      </c>
      <c r="S360" t="str">
        <f t="shared" si="57"/>
        <v/>
      </c>
      <c r="T360" s="17" t="str">
        <f>IF(S360=1,R360/INDEX($R336:$R$2011,MATCH(1,S336:S359,0),1)-1,"")</f>
        <v/>
      </c>
      <c r="U360" s="16" t="str">
        <f t="shared" si="58"/>
        <v/>
      </c>
      <c r="V360" s="14" t="str">
        <f t="shared" si="59"/>
        <v/>
      </c>
      <c r="W360" s="14" t="str">
        <f t="shared" si="60"/>
        <v/>
      </c>
      <c r="X360">
        <f t="shared" ca="1" si="62"/>
        <v>-3.9068258566471378E-2</v>
      </c>
    </row>
    <row r="361" spans="2:24" x14ac:dyDescent="0.25">
      <c r="B361" s="1">
        <v>40668</v>
      </c>
      <c r="C361" s="13">
        <f>ROW()</f>
        <v>361</v>
      </c>
      <c r="D361">
        <v>0</v>
      </c>
      <c r="E361">
        <f t="shared" si="63"/>
        <v>0</v>
      </c>
      <c r="F361">
        <v>126.72</v>
      </c>
      <c r="G361">
        <v>49.25</v>
      </c>
      <c r="H361" s="10">
        <f t="shared" ca="1" si="61"/>
        <v>3.4145160324981747</v>
      </c>
      <c r="I361">
        <v>53.51</v>
      </c>
      <c r="J361">
        <v>98.6</v>
      </c>
      <c r="K361">
        <v>16.081933404946454</v>
      </c>
      <c r="L361">
        <v>16.436918657379792</v>
      </c>
      <c r="M361">
        <f ca="1">INDIRECT(J$13&amp;ROW())</f>
        <v>98.6</v>
      </c>
      <c r="N361">
        <f t="shared" ca="1" si="64"/>
        <v>1.1489536315141491E-2</v>
      </c>
      <c r="O361" s="14">
        <f t="shared" ca="1" si="65"/>
        <v>1.1489536315141491E-2</v>
      </c>
      <c r="P361" s="14">
        <f t="shared" ca="1" si="66"/>
        <v>2.1619950894115141E-4</v>
      </c>
      <c r="Q361" s="14" t="str">
        <f t="shared" ca="1" si="67"/>
        <v/>
      </c>
      <c r="R361">
        <f t="shared" ca="1" si="68"/>
        <v>185.72935503315233</v>
      </c>
      <c r="S361" t="str">
        <f t="shared" si="57"/>
        <v/>
      </c>
      <c r="T361" s="17" t="str">
        <f>IF(S361=1,R361/INDEX($R337:$R$2011,MATCH(1,S337:S360,0),1)-1,"")</f>
        <v/>
      </c>
      <c r="U361" s="16" t="str">
        <f t="shared" si="58"/>
        <v/>
      </c>
      <c r="V361" s="14" t="str">
        <f t="shared" si="59"/>
        <v/>
      </c>
      <c r="W361" s="14" t="str">
        <f t="shared" si="60"/>
        <v/>
      </c>
      <c r="X361">
        <f t="shared" ca="1" si="62"/>
        <v>-3.7590230301138639E-3</v>
      </c>
    </row>
    <row r="362" spans="2:24" x14ac:dyDescent="0.25">
      <c r="B362" s="1">
        <v>40669</v>
      </c>
      <c r="C362" s="13">
        <f>ROW()</f>
        <v>362</v>
      </c>
      <c r="D362">
        <v>0</v>
      </c>
      <c r="E362">
        <f t="shared" si="63"/>
        <v>0</v>
      </c>
      <c r="F362">
        <v>127.28</v>
      </c>
      <c r="G362">
        <v>49.45</v>
      </c>
      <c r="H362" s="10">
        <f t="shared" ca="1" si="61"/>
        <v>3.7440469957229143</v>
      </c>
      <c r="I362">
        <v>52.88</v>
      </c>
      <c r="J362">
        <v>101.4</v>
      </c>
      <c r="K362">
        <v>16.256613310952687</v>
      </c>
      <c r="L362">
        <v>16.548959135535767</v>
      </c>
      <c r="M362">
        <f ca="1">INDIRECT(J$13&amp;ROW())</f>
        <v>101.4</v>
      </c>
      <c r="N362">
        <f t="shared" ca="1" si="64"/>
        <v>2.8397565922920975E-2</v>
      </c>
      <c r="O362" s="14">
        <f t="shared" ca="1" si="65"/>
        <v>2.8397565922920975E-2</v>
      </c>
      <c r="P362" s="14">
        <f t="shared" ca="1" si="66"/>
        <v>9.9930298652504881E-4</v>
      </c>
      <c r="Q362" s="14" t="str">
        <f t="shared" ca="1" si="67"/>
        <v/>
      </c>
      <c r="R362">
        <f t="shared" ca="1" si="68"/>
        <v>191.00361663652788</v>
      </c>
      <c r="S362" t="str">
        <f t="shared" si="57"/>
        <v/>
      </c>
      <c r="T362" s="17" t="str">
        <f>IF(S362=1,R362/INDEX($R338:$R$2011,MATCH(1,S338:S361,0),1)-1,"")</f>
        <v/>
      </c>
      <c r="U362" s="16" t="str">
        <f t="shared" si="58"/>
        <v/>
      </c>
      <c r="V362" s="14" t="str">
        <f t="shared" si="59"/>
        <v/>
      </c>
      <c r="W362" s="14" t="str">
        <f t="shared" si="60"/>
        <v/>
      </c>
      <c r="X362">
        <f t="shared" ca="1" si="62"/>
        <v>9.6508834660132992E-2</v>
      </c>
    </row>
    <row r="363" spans="2:24" x14ac:dyDescent="0.25">
      <c r="B363" s="1">
        <v>40672</v>
      </c>
      <c r="C363" s="13">
        <f>ROW()</f>
        <v>363</v>
      </c>
      <c r="D363">
        <v>0.03</v>
      </c>
      <c r="E363">
        <f t="shared" si="63"/>
        <v>0.03</v>
      </c>
      <c r="F363">
        <v>127.77</v>
      </c>
      <c r="G363">
        <v>49.71</v>
      </c>
      <c r="H363" s="10">
        <f t="shared" ca="1" si="61"/>
        <v>3.7405027478051363</v>
      </c>
      <c r="I363">
        <v>52.06</v>
      </c>
      <c r="J363">
        <v>99.36</v>
      </c>
      <c r="K363">
        <v>16.855570942937259</v>
      </c>
      <c r="L363">
        <v>16.857289123117923</v>
      </c>
      <c r="M363">
        <f ca="1">INDIRECT(J$13&amp;ROW())</f>
        <v>99.36</v>
      </c>
      <c r="N363">
        <f t="shared" ca="1" si="64"/>
        <v>-2.0118343195266286E-2</v>
      </c>
      <c r="O363" s="14">
        <f t="shared" ca="1" si="65"/>
        <v>-2.0119533493629493E-2</v>
      </c>
      <c r="P363" s="14">
        <f t="shared" ca="1" si="66"/>
        <v>2.8579070602274554E-4</v>
      </c>
      <c r="Q363" s="14">
        <f t="shared" ca="1" si="67"/>
        <v>2.8579070602274554E-4</v>
      </c>
      <c r="R363">
        <f t="shared" ca="1" si="68"/>
        <v>187.16094032549714</v>
      </c>
      <c r="S363" t="str">
        <f t="shared" ref="S363:S426" si="69">IF(MONTH(B364)&lt;&gt;MONTH(B363),1,"")</f>
        <v/>
      </c>
      <c r="T363" s="17" t="str">
        <f>IF(S363=1,R363/INDEX($R339:$R$2011,MATCH(1,S339:S362,0),1)-1,"")</f>
        <v/>
      </c>
      <c r="U363" s="16" t="str">
        <f t="shared" ref="U363:U426" si="70">IF(S363=1,T363-((1+E363/100)^(1/12)-1),"")</f>
        <v/>
      </c>
      <c r="V363" s="14" t="str">
        <f t="shared" ref="V363:V426" si="71">IF(S363=1,(U363-U$7)^2,"")</f>
        <v/>
      </c>
      <c r="W363" s="14" t="str">
        <f t="shared" ref="W363:W426" si="72">IF(U363&lt;0,(U363-U$7)^2,"")</f>
        <v/>
      </c>
      <c r="X363">
        <f t="shared" ca="1" si="62"/>
        <v>-9.4663553150565506E-4</v>
      </c>
    </row>
    <row r="364" spans="2:24" x14ac:dyDescent="0.25">
      <c r="B364" s="1">
        <v>40673</v>
      </c>
      <c r="C364" s="13">
        <f>ROW()</f>
        <v>364</v>
      </c>
      <c r="D364">
        <v>0.02</v>
      </c>
      <c r="E364">
        <f t="shared" si="63"/>
        <v>0.02</v>
      </c>
      <c r="F364">
        <v>128.86000000000001</v>
      </c>
      <c r="G364">
        <v>50.26</v>
      </c>
      <c r="H364" s="10">
        <f t="shared" ca="1" si="61"/>
        <v>3.6906534475694346</v>
      </c>
      <c r="I364">
        <v>51.31</v>
      </c>
      <c r="J364">
        <v>95.96</v>
      </c>
      <c r="K364">
        <v>17.496570675324559</v>
      </c>
      <c r="L364">
        <v>17.174860683427557</v>
      </c>
      <c r="M364">
        <f ca="1">INDIRECT(J$13&amp;ROW())</f>
        <v>95.96</v>
      </c>
      <c r="N364">
        <f t="shared" ca="1" si="64"/>
        <v>-3.4219001610305999E-2</v>
      </c>
      <c r="O364" s="14">
        <f t="shared" ca="1" si="65"/>
        <v>-3.4219795182060087E-2</v>
      </c>
      <c r="P364" s="14">
        <f t="shared" ca="1" si="66"/>
        <v>9.61347676294947E-4</v>
      </c>
      <c r="Q364" s="14">
        <f t="shared" ca="1" si="67"/>
        <v>9.61347676294947E-4</v>
      </c>
      <c r="R364">
        <f t="shared" ca="1" si="68"/>
        <v>180.75647980711256</v>
      </c>
      <c r="S364" t="str">
        <f t="shared" si="69"/>
        <v/>
      </c>
      <c r="T364" s="17" t="str">
        <f>IF(S364=1,R364/INDEX($R340:$R$2011,MATCH(1,S340:S363,0),1)-1,"")</f>
        <v/>
      </c>
      <c r="U364" s="16" t="str">
        <f t="shared" si="70"/>
        <v/>
      </c>
      <c r="V364" s="14" t="str">
        <f t="shared" si="71"/>
        <v/>
      </c>
      <c r="W364" s="14" t="str">
        <f t="shared" si="72"/>
        <v/>
      </c>
      <c r="X364">
        <f t="shared" ca="1" si="62"/>
        <v>-1.3326898440310504E-2</v>
      </c>
    </row>
    <row r="365" spans="2:24" x14ac:dyDescent="0.25">
      <c r="B365" s="1">
        <v>40674</v>
      </c>
      <c r="C365" s="13">
        <f>ROW()</f>
        <v>365</v>
      </c>
      <c r="D365">
        <v>0.02</v>
      </c>
      <c r="E365">
        <f t="shared" si="63"/>
        <v>0.02</v>
      </c>
      <c r="F365">
        <v>127.51</v>
      </c>
      <c r="G365">
        <v>49.73</v>
      </c>
      <c r="H365" s="10">
        <f t="shared" ca="1" si="61"/>
        <v>3.3785707581662923</v>
      </c>
      <c r="I365">
        <v>51.77</v>
      </c>
      <c r="J365">
        <v>92.64</v>
      </c>
      <c r="K365">
        <v>17.025330762486956</v>
      </c>
      <c r="L365">
        <v>16.949736057448099</v>
      </c>
      <c r="M365">
        <f ca="1">INDIRECT(J$13&amp;ROW())</f>
        <v>92.64</v>
      </c>
      <c r="N365">
        <f t="shared" ca="1" si="64"/>
        <v>-3.4597749062109107E-2</v>
      </c>
      <c r="O365" s="14">
        <f t="shared" ca="1" si="65"/>
        <v>-3.4598542633863194E-2</v>
      </c>
      <c r="P365" s="14">
        <f t="shared" ca="1" si="66"/>
        <v>9.8497771534552863E-4</v>
      </c>
      <c r="Q365" s="14">
        <f t="shared" ca="1" si="67"/>
        <v>9.8497771534552863E-4</v>
      </c>
      <c r="R365">
        <f t="shared" ca="1" si="68"/>
        <v>174.50271247739587</v>
      </c>
      <c r="S365" t="str">
        <f t="shared" si="69"/>
        <v/>
      </c>
      <c r="T365" s="17" t="str">
        <f>IF(S365=1,R365/INDEX($R341:$R$2011,MATCH(1,S341:S364,0),1)-1,"")</f>
        <v/>
      </c>
      <c r="U365" s="16" t="str">
        <f t="shared" si="70"/>
        <v/>
      </c>
      <c r="V365" s="14" t="str">
        <f t="shared" si="71"/>
        <v/>
      </c>
      <c r="W365" s="14" t="str">
        <f t="shared" si="72"/>
        <v/>
      </c>
      <c r="X365">
        <f t="shared" ca="1" si="62"/>
        <v>-8.4560280133771856E-2</v>
      </c>
    </row>
    <row r="366" spans="2:24" x14ac:dyDescent="0.25">
      <c r="B366" s="1">
        <v>40675</v>
      </c>
      <c r="C366" s="13">
        <f>ROW()</f>
        <v>366</v>
      </c>
      <c r="D366">
        <v>0.02</v>
      </c>
      <c r="E366">
        <f t="shared" si="63"/>
        <v>0.02</v>
      </c>
      <c r="F366">
        <v>128.12</v>
      </c>
      <c r="G366">
        <v>50.06</v>
      </c>
      <c r="H366" s="10">
        <f t="shared" ca="1" si="61"/>
        <v>3.4773271217375603</v>
      </c>
      <c r="I366">
        <v>51.48</v>
      </c>
      <c r="J366">
        <v>94.24</v>
      </c>
      <c r="K366">
        <v>17.353554567786546</v>
      </c>
      <c r="L366">
        <v>17.065600760146022</v>
      </c>
      <c r="M366">
        <f ca="1">INDIRECT(J$13&amp;ROW())</f>
        <v>94.24</v>
      </c>
      <c r="N366">
        <f t="shared" ca="1" si="64"/>
        <v>1.7271157167530138E-2</v>
      </c>
      <c r="O366" s="14">
        <f t="shared" ca="1" si="65"/>
        <v>1.727036359577605E-2</v>
      </c>
      <c r="P366" s="14">
        <f t="shared" ca="1" si="66"/>
        <v>4.1961685436626002E-4</v>
      </c>
      <c r="Q366" s="14" t="str">
        <f t="shared" ca="1" si="67"/>
        <v/>
      </c>
      <c r="R366">
        <f t="shared" ca="1" si="68"/>
        <v>177.5165762507533</v>
      </c>
      <c r="S366" t="str">
        <f t="shared" si="69"/>
        <v/>
      </c>
      <c r="T366" s="17" t="str">
        <f>IF(S366=1,R366/INDEX($R342:$R$2011,MATCH(1,S342:S365,0),1)-1,"")</f>
        <v/>
      </c>
      <c r="U366" s="16" t="str">
        <f t="shared" si="70"/>
        <v/>
      </c>
      <c r="V366" s="14" t="str">
        <f t="shared" si="71"/>
        <v/>
      </c>
      <c r="W366" s="14" t="str">
        <f t="shared" si="72"/>
        <v/>
      </c>
      <c r="X366">
        <f t="shared" ca="1" si="62"/>
        <v>2.9230219119302406E-2</v>
      </c>
    </row>
    <row r="367" spans="2:24" x14ac:dyDescent="0.25">
      <c r="B367" s="1">
        <v>40676</v>
      </c>
      <c r="C367" s="13">
        <f>ROW()</f>
        <v>367</v>
      </c>
      <c r="D367">
        <v>0.02</v>
      </c>
      <c r="E367">
        <f t="shared" si="63"/>
        <v>0.02</v>
      </c>
      <c r="F367">
        <v>127.13</v>
      </c>
      <c r="G367">
        <v>49.64</v>
      </c>
      <c r="H367" s="10">
        <f t="shared" ca="1" si="61"/>
        <v>3.4231103357511512</v>
      </c>
      <c r="I367">
        <v>52.25</v>
      </c>
      <c r="J367">
        <v>93.32</v>
      </c>
      <c r="K367">
        <v>17.002704928424034</v>
      </c>
      <c r="L367">
        <v>16.883697722566907</v>
      </c>
      <c r="M367">
        <f ca="1">INDIRECT(J$13&amp;ROW())</f>
        <v>93.32</v>
      </c>
      <c r="N367">
        <f t="shared" ca="1" si="64"/>
        <v>-9.762308998302216E-3</v>
      </c>
      <c r="O367" s="14">
        <f t="shared" ca="1" si="65"/>
        <v>-9.7631025700563034E-3</v>
      </c>
      <c r="P367" s="14">
        <f t="shared" ca="1" si="66"/>
        <v>4.2888281954381893E-5</v>
      </c>
      <c r="Q367" s="14">
        <f t="shared" ca="1" si="67"/>
        <v>4.2888281954381893E-5</v>
      </c>
      <c r="R367">
        <f t="shared" ca="1" si="68"/>
        <v>175.78360458107278</v>
      </c>
      <c r="S367" t="str">
        <f t="shared" si="69"/>
        <v/>
      </c>
      <c r="T367" s="17" t="str">
        <f>IF(S367=1,R367/INDEX($R343:$R$2011,MATCH(1,S343:S366,0),1)-1,"")</f>
        <v/>
      </c>
      <c r="U367" s="16" t="str">
        <f t="shared" si="70"/>
        <v/>
      </c>
      <c r="V367" s="14" t="str">
        <f t="shared" si="71"/>
        <v/>
      </c>
      <c r="W367" s="14" t="str">
        <f t="shared" si="72"/>
        <v/>
      </c>
      <c r="X367">
        <f t="shared" ca="1" si="62"/>
        <v>-1.5591511551354437E-2</v>
      </c>
    </row>
    <row r="368" spans="2:24" x14ac:dyDescent="0.25">
      <c r="B368" s="1">
        <v>40679</v>
      </c>
      <c r="C368" s="13">
        <f>ROW()</f>
        <v>368</v>
      </c>
      <c r="D368">
        <v>0.04</v>
      </c>
      <c r="E368">
        <f t="shared" si="63"/>
        <v>0.04</v>
      </c>
      <c r="F368">
        <v>126.32</v>
      </c>
      <c r="G368">
        <v>49.35</v>
      </c>
      <c r="H368" s="10">
        <f t="shared" ca="1" si="61"/>
        <v>3.4453924115183705</v>
      </c>
      <c r="I368">
        <v>52.09</v>
      </c>
      <c r="J368">
        <v>94.52</v>
      </c>
      <c r="K368">
        <v>16.607370016847028</v>
      </c>
      <c r="L368">
        <v>16.779033520624935</v>
      </c>
      <c r="M368">
        <f ca="1">INDIRECT(J$13&amp;ROW())</f>
        <v>94.52</v>
      </c>
      <c r="N368">
        <f t="shared" ca="1" si="64"/>
        <v>1.2858979854264874E-2</v>
      </c>
      <c r="O368" s="14">
        <f t="shared" ca="1" si="65"/>
        <v>1.285739286879406E-2</v>
      </c>
      <c r="P368" s="14">
        <f t="shared" ca="1" si="66"/>
        <v>2.5829571184676975E-4</v>
      </c>
      <c r="Q368" s="14" t="str">
        <f t="shared" ca="1" si="67"/>
        <v/>
      </c>
      <c r="R368">
        <f t="shared" ca="1" si="68"/>
        <v>178.04400241109084</v>
      </c>
      <c r="S368" t="str">
        <f t="shared" si="69"/>
        <v/>
      </c>
      <c r="T368" s="17" t="str">
        <f>IF(S368=1,R368/INDEX($R344:$R$2011,MATCH(1,S344:S367,0),1)-1,"")</f>
        <v/>
      </c>
      <c r="U368" s="16" t="str">
        <f t="shared" si="70"/>
        <v/>
      </c>
      <c r="V368" s="14" t="str">
        <f t="shared" si="71"/>
        <v/>
      </c>
      <c r="W368" s="14" t="str">
        <f t="shared" si="72"/>
        <v/>
      </c>
      <c r="X368">
        <f t="shared" ca="1" si="62"/>
        <v>6.5093069114671069E-3</v>
      </c>
    </row>
    <row r="369" spans="2:24" x14ac:dyDescent="0.25">
      <c r="B369" s="1">
        <v>40680</v>
      </c>
      <c r="C369" s="13">
        <f>ROW()</f>
        <v>369</v>
      </c>
      <c r="D369">
        <v>0.04</v>
      </c>
      <c r="E369">
        <f t="shared" si="63"/>
        <v>0.04</v>
      </c>
      <c r="F369">
        <v>126.3</v>
      </c>
      <c r="G369">
        <v>49.27</v>
      </c>
      <c r="H369" s="10">
        <f t="shared" ca="1" si="61"/>
        <v>3.4779368935684216</v>
      </c>
      <c r="I369">
        <v>51.75</v>
      </c>
      <c r="J369">
        <v>96.68</v>
      </c>
      <c r="K369">
        <v>16.909715662897646</v>
      </c>
      <c r="L369">
        <v>16.868069466082499</v>
      </c>
      <c r="M369">
        <f ca="1">INDIRECT(J$13&amp;ROW())</f>
        <v>96.68</v>
      </c>
      <c r="N369">
        <f t="shared" ca="1" si="64"/>
        <v>2.2852306390181987E-2</v>
      </c>
      <c r="O369" s="14">
        <f t="shared" ca="1" si="65"/>
        <v>2.2850719404711173E-2</v>
      </c>
      <c r="P369" s="14">
        <f t="shared" ca="1" si="66"/>
        <v>6.7937939838039554E-4</v>
      </c>
      <c r="Q369" s="14" t="str">
        <f t="shared" ca="1" si="67"/>
        <v/>
      </c>
      <c r="R369">
        <f t="shared" ca="1" si="68"/>
        <v>182.11271850512338</v>
      </c>
      <c r="S369" t="str">
        <f t="shared" si="69"/>
        <v/>
      </c>
      <c r="T369" s="17" t="str">
        <f>IF(S369=1,R369/INDEX($R345:$R$2011,MATCH(1,S345:S368,0),1)-1,"")</f>
        <v/>
      </c>
      <c r="U369" s="16" t="str">
        <f t="shared" si="70"/>
        <v/>
      </c>
      <c r="V369" s="14" t="str">
        <f t="shared" si="71"/>
        <v/>
      </c>
      <c r="W369" s="14" t="str">
        <f t="shared" si="72"/>
        <v/>
      </c>
      <c r="X369">
        <f t="shared" ca="1" si="62"/>
        <v>9.4457983773490791E-3</v>
      </c>
    </row>
    <row r="370" spans="2:24" x14ac:dyDescent="0.25">
      <c r="B370" s="1">
        <v>40681</v>
      </c>
      <c r="C370" s="13">
        <f>ROW()</f>
        <v>370</v>
      </c>
      <c r="D370">
        <v>0.04</v>
      </c>
      <c r="E370">
        <f t="shared" si="63"/>
        <v>0.04</v>
      </c>
      <c r="F370">
        <v>127.43</v>
      </c>
      <c r="G370">
        <v>49.78</v>
      </c>
      <c r="H370" s="10">
        <f t="shared" ca="1" si="61"/>
        <v>3.4893855569199146</v>
      </c>
      <c r="I370">
        <v>51.54</v>
      </c>
      <c r="J370">
        <v>94.76</v>
      </c>
      <c r="K370">
        <v>17.49984395546025</v>
      </c>
      <c r="L370">
        <v>17.066749966733603</v>
      </c>
      <c r="M370">
        <f ca="1">INDIRECT(J$13&amp;ROW())</f>
        <v>94.76</v>
      </c>
      <c r="N370">
        <f t="shared" ca="1" si="64"/>
        <v>-1.9859329747621057E-2</v>
      </c>
      <c r="O370" s="14">
        <f t="shared" ca="1" si="65"/>
        <v>-1.9860916733091871E-2</v>
      </c>
      <c r="P370" s="14">
        <f t="shared" ca="1" si="66"/>
        <v>2.7711357728052693E-4</v>
      </c>
      <c r="Q370" s="14">
        <f t="shared" ca="1" si="67"/>
        <v>2.7711357728052693E-4</v>
      </c>
      <c r="R370">
        <f t="shared" ca="1" si="68"/>
        <v>178.49608197709443</v>
      </c>
      <c r="S370" t="str">
        <f t="shared" si="69"/>
        <v/>
      </c>
      <c r="T370" s="17" t="str">
        <f>IF(S370=1,R370/INDEX($R346:$R$2011,MATCH(1,S346:S369,0),1)-1,"")</f>
        <v/>
      </c>
      <c r="U370" s="16" t="str">
        <f t="shared" si="70"/>
        <v/>
      </c>
      <c r="V370" s="14" t="str">
        <f t="shared" si="71"/>
        <v/>
      </c>
      <c r="W370" s="14" t="str">
        <f t="shared" si="72"/>
        <v/>
      </c>
      <c r="X370">
        <f t="shared" ca="1" si="62"/>
        <v>3.2917973217583213E-3</v>
      </c>
    </row>
    <row r="371" spans="2:24" x14ac:dyDescent="0.25">
      <c r="B371" s="1">
        <v>40682</v>
      </c>
      <c r="C371" s="13">
        <f>ROW()</f>
        <v>371</v>
      </c>
      <c r="D371">
        <v>0.04</v>
      </c>
      <c r="E371">
        <f t="shared" si="63"/>
        <v>0.04</v>
      </c>
      <c r="F371">
        <v>127.74</v>
      </c>
      <c r="G371">
        <v>49.9</v>
      </c>
      <c r="H371" s="10">
        <f t="shared" ca="1" si="61"/>
        <v>3.5604277244990241</v>
      </c>
      <c r="I371">
        <v>51.5</v>
      </c>
      <c r="J371">
        <v>92.2</v>
      </c>
      <c r="K371">
        <v>17.874255099068208</v>
      </c>
      <c r="L371">
        <v>17.013111104072301</v>
      </c>
      <c r="M371">
        <f ca="1">INDIRECT(J$13&amp;ROW())</f>
        <v>92.2</v>
      </c>
      <c r="N371">
        <f t="shared" ca="1" si="64"/>
        <v>-2.701561840439004E-2</v>
      </c>
      <c r="O371" s="14">
        <f t="shared" ca="1" si="65"/>
        <v>-2.7017205389860854E-2</v>
      </c>
      <c r="P371" s="14">
        <f t="shared" ca="1" si="66"/>
        <v>5.665836365293975E-4</v>
      </c>
      <c r="Q371" s="14">
        <f t="shared" ca="1" si="67"/>
        <v>5.665836365293975E-4</v>
      </c>
      <c r="R371">
        <f t="shared" ca="1" si="68"/>
        <v>173.67389993972253</v>
      </c>
      <c r="S371" t="str">
        <f t="shared" si="69"/>
        <v/>
      </c>
      <c r="T371" s="17" t="str">
        <f>IF(S371=1,R371/INDEX($R347:$R$2011,MATCH(1,S347:S370,0),1)-1,"")</f>
        <v/>
      </c>
      <c r="U371" s="16" t="str">
        <f t="shared" si="70"/>
        <v/>
      </c>
      <c r="V371" s="14" t="str">
        <f t="shared" si="71"/>
        <v/>
      </c>
      <c r="W371" s="14" t="str">
        <f t="shared" si="72"/>
        <v/>
      </c>
      <c r="X371">
        <f t="shared" ca="1" si="62"/>
        <v>2.0359506400266771E-2</v>
      </c>
    </row>
    <row r="372" spans="2:24" x14ac:dyDescent="0.25">
      <c r="B372" s="1">
        <v>40683</v>
      </c>
      <c r="C372" s="13">
        <f>ROW()</f>
        <v>372</v>
      </c>
      <c r="D372">
        <v>0.05</v>
      </c>
      <c r="E372">
        <f t="shared" si="63"/>
        <v>0.05</v>
      </c>
      <c r="F372">
        <v>126.72</v>
      </c>
      <c r="G372">
        <v>49.56</v>
      </c>
      <c r="H372" s="10">
        <f t="shared" ca="1" si="61"/>
        <v>3.4809819251736815</v>
      </c>
      <c r="I372">
        <v>52.38</v>
      </c>
      <c r="J372">
        <v>90.16</v>
      </c>
      <c r="K372">
        <v>17.471205008873508</v>
      </c>
      <c r="L372">
        <v>16.532863390818569</v>
      </c>
      <c r="M372">
        <f ca="1">INDIRECT(J$13&amp;ROW())</f>
        <v>90.16</v>
      </c>
      <c r="N372">
        <f t="shared" ca="1" si="64"/>
        <v>-2.2125813449023979E-2</v>
      </c>
      <c r="O372" s="14">
        <f t="shared" ca="1" si="65"/>
        <v>-2.2127797082109102E-2</v>
      </c>
      <c r="P372" s="14">
        <f t="shared" ca="1" si="66"/>
        <v>3.5772460824654321E-4</v>
      </c>
      <c r="Q372" s="14">
        <f t="shared" ca="1" si="67"/>
        <v>3.5772460824654321E-4</v>
      </c>
      <c r="R372">
        <f t="shared" ca="1" si="68"/>
        <v>169.83122362869176</v>
      </c>
      <c r="S372" t="str">
        <f t="shared" si="69"/>
        <v/>
      </c>
      <c r="T372" s="17" t="str">
        <f>IF(S372=1,R372/INDEX($R348:$R$2011,MATCH(1,S348:S371,0),1)-1,"")</f>
        <v/>
      </c>
      <c r="U372" s="16" t="str">
        <f t="shared" si="70"/>
        <v/>
      </c>
      <c r="V372" s="14" t="str">
        <f t="shared" si="71"/>
        <v/>
      </c>
      <c r="W372" s="14" t="str">
        <f t="shared" si="72"/>
        <v/>
      </c>
      <c r="X372">
        <f t="shared" ca="1" si="62"/>
        <v>-2.2313554851480961E-2</v>
      </c>
    </row>
    <row r="373" spans="2:24" x14ac:dyDescent="0.25">
      <c r="B373" s="1">
        <v>40686</v>
      </c>
      <c r="C373" s="13">
        <f>ROW()</f>
        <v>373</v>
      </c>
      <c r="D373">
        <v>0.05</v>
      </c>
      <c r="E373">
        <f t="shared" si="63"/>
        <v>0.05</v>
      </c>
      <c r="F373">
        <v>125.25</v>
      </c>
      <c r="G373">
        <v>48.9</v>
      </c>
      <c r="H373" s="10">
        <f t="shared" ca="1" si="61"/>
        <v>3.3213847503180656</v>
      </c>
      <c r="I373">
        <v>53.21</v>
      </c>
      <c r="J373">
        <v>91.04</v>
      </c>
      <c r="K373">
        <v>17.02121912886815</v>
      </c>
      <c r="L373">
        <v>16.369900774382373</v>
      </c>
      <c r="M373">
        <f ca="1">INDIRECT(J$13&amp;ROW())</f>
        <v>91.04</v>
      </c>
      <c r="N373">
        <f t="shared" ca="1" si="64"/>
        <v>9.7604259094943302E-3</v>
      </c>
      <c r="O373" s="14">
        <f t="shared" ca="1" si="65"/>
        <v>9.7584422764092071E-3</v>
      </c>
      <c r="P373" s="14">
        <f t="shared" ca="1" si="66"/>
        <v>1.6828913646968699E-4</v>
      </c>
      <c r="Q373" s="14" t="str">
        <f t="shared" ca="1" si="67"/>
        <v/>
      </c>
      <c r="R373">
        <f t="shared" ca="1" si="68"/>
        <v>171.48884870403836</v>
      </c>
      <c r="S373" t="str">
        <f t="shared" si="69"/>
        <v/>
      </c>
      <c r="T373" s="17" t="str">
        <f>IF(S373=1,R373/INDEX($R349:$R$2011,MATCH(1,S349:S372,0),1)-1,"")</f>
        <v/>
      </c>
      <c r="U373" s="16" t="str">
        <f t="shared" si="70"/>
        <v/>
      </c>
      <c r="V373" s="14" t="str">
        <f t="shared" si="71"/>
        <v/>
      </c>
      <c r="W373" s="14" t="str">
        <f t="shared" si="72"/>
        <v/>
      </c>
      <c r="X373">
        <f t="shared" ca="1" si="62"/>
        <v>-4.584832046999298E-2</v>
      </c>
    </row>
    <row r="374" spans="2:24" x14ac:dyDescent="0.25">
      <c r="B374" s="1">
        <v>40687</v>
      </c>
      <c r="C374" s="13">
        <f>ROW()</f>
        <v>374</v>
      </c>
      <c r="D374">
        <v>0.05</v>
      </c>
      <c r="E374">
        <f t="shared" si="63"/>
        <v>0.05</v>
      </c>
      <c r="F374">
        <v>125.15</v>
      </c>
      <c r="G374">
        <v>48.82</v>
      </c>
      <c r="H374" s="10">
        <f t="shared" ca="1" si="61"/>
        <v>3.340854865330861</v>
      </c>
      <c r="I374">
        <v>52.96</v>
      </c>
      <c r="J374">
        <v>94.04</v>
      </c>
      <c r="K374">
        <v>17.227666421905212</v>
      </c>
      <c r="L374">
        <v>16.455595698669029</v>
      </c>
      <c r="M374">
        <f ca="1">INDIRECT(J$13&amp;ROW())</f>
        <v>94.04</v>
      </c>
      <c r="N374">
        <f t="shared" ca="1" si="64"/>
        <v>3.2952548330404285E-2</v>
      </c>
      <c r="O374" s="14">
        <f t="shared" ca="1" si="65"/>
        <v>3.2950564697319162E-2</v>
      </c>
      <c r="P374" s="14">
        <f t="shared" ca="1" si="66"/>
        <v>1.307889338163616E-3</v>
      </c>
      <c r="Q374" s="14" t="str">
        <f t="shared" ca="1" si="67"/>
        <v/>
      </c>
      <c r="R374">
        <f t="shared" ca="1" si="68"/>
        <v>177.13984327908358</v>
      </c>
      <c r="S374" t="str">
        <f t="shared" si="69"/>
        <v/>
      </c>
      <c r="T374" s="17" t="str">
        <f>IF(S374=1,R374/INDEX($R350:$R$2011,MATCH(1,S350:S373,0),1)-1,"")</f>
        <v/>
      </c>
      <c r="U374" s="16" t="str">
        <f t="shared" si="70"/>
        <v/>
      </c>
      <c r="V374" s="14" t="str">
        <f t="shared" si="71"/>
        <v/>
      </c>
      <c r="W374" s="14" t="str">
        <f t="shared" si="72"/>
        <v/>
      </c>
      <c r="X374">
        <f t="shared" ca="1" si="62"/>
        <v>5.8620474520245745E-3</v>
      </c>
    </row>
    <row r="375" spans="2:24" x14ac:dyDescent="0.25">
      <c r="B375" s="1">
        <v>40688</v>
      </c>
      <c r="C375" s="13">
        <f>ROW()</f>
        <v>375</v>
      </c>
      <c r="D375">
        <v>0.05</v>
      </c>
      <c r="E375">
        <f t="shared" si="63"/>
        <v>0.05</v>
      </c>
      <c r="F375">
        <v>125.56</v>
      </c>
      <c r="G375">
        <v>48.99</v>
      </c>
      <c r="H375" s="10">
        <f t="shared" ca="1" si="61"/>
        <v>3.4166235987456481</v>
      </c>
      <c r="I375">
        <v>52.47</v>
      </c>
      <c r="J375">
        <v>93.88</v>
      </c>
      <c r="K375">
        <v>17.525417972265551</v>
      </c>
      <c r="L375">
        <v>16.599385224314027</v>
      </c>
      <c r="M375">
        <f ca="1">INDIRECT(J$13&amp;ROW())</f>
        <v>93.88</v>
      </c>
      <c r="N375">
        <f t="shared" ca="1" si="64"/>
        <v>-1.7014036580179637E-3</v>
      </c>
      <c r="O375" s="14">
        <f t="shared" ca="1" si="65"/>
        <v>-1.7033872911030867E-3</v>
      </c>
      <c r="P375" s="14">
        <f t="shared" ca="1" si="66"/>
        <v>2.2825188031151853E-6</v>
      </c>
      <c r="Q375" s="14">
        <f t="shared" ca="1" si="67"/>
        <v>2.2825188031151853E-6</v>
      </c>
      <c r="R375">
        <f t="shared" ca="1" si="68"/>
        <v>176.8384569017478</v>
      </c>
      <c r="S375" t="str">
        <f t="shared" si="69"/>
        <v/>
      </c>
      <c r="T375" s="17" t="str">
        <f>IF(S375=1,R375/INDEX($R351:$R$2011,MATCH(1,S351:S374,0),1)-1,"")</f>
        <v/>
      </c>
      <c r="U375" s="16" t="str">
        <f t="shared" si="70"/>
        <v/>
      </c>
      <c r="V375" s="14" t="str">
        <f t="shared" si="71"/>
        <v/>
      </c>
      <c r="W375" s="14" t="str">
        <f t="shared" si="72"/>
        <v/>
      </c>
      <c r="X375">
        <f t="shared" ca="1" si="62"/>
        <v>2.2679444773571089E-2</v>
      </c>
    </row>
    <row r="376" spans="2:24" x14ac:dyDescent="0.25">
      <c r="B376" s="1">
        <v>40689</v>
      </c>
      <c r="C376" s="13">
        <f>ROW()</f>
        <v>376</v>
      </c>
      <c r="D376">
        <v>0.04</v>
      </c>
      <c r="E376">
        <f t="shared" si="63"/>
        <v>0.04</v>
      </c>
      <c r="F376">
        <v>126.14</v>
      </c>
      <c r="G376">
        <v>49.26</v>
      </c>
      <c r="H376" s="10">
        <f t="shared" ca="1" si="61"/>
        <v>3.3646257672844362</v>
      </c>
      <c r="I376">
        <v>51.76</v>
      </c>
      <c r="J376">
        <v>91.2</v>
      </c>
      <c r="K376">
        <v>18.014198930121637</v>
      </c>
      <c r="L376">
        <v>16.927798937738611</v>
      </c>
      <c r="M376">
        <f ca="1">INDIRECT(J$13&amp;ROW())</f>
        <v>91.2</v>
      </c>
      <c r="N376">
        <f t="shared" ca="1" si="64"/>
        <v>-2.8547081380485673E-2</v>
      </c>
      <c r="O376" s="14">
        <f t="shared" ca="1" si="65"/>
        <v>-2.8548668365956487E-2</v>
      </c>
      <c r="P376" s="14">
        <f t="shared" ca="1" si="66"/>
        <v>6.4183589505901345E-4</v>
      </c>
      <c r="Q376" s="14">
        <f t="shared" ca="1" si="67"/>
        <v>6.4183589505901345E-4</v>
      </c>
      <c r="R376">
        <f t="shared" ca="1" si="68"/>
        <v>171.79023508137411</v>
      </c>
      <c r="S376" t="str">
        <f t="shared" si="69"/>
        <v/>
      </c>
      <c r="T376" s="17" t="str">
        <f>IF(S376=1,R376/INDEX($R352:$R$2011,MATCH(1,S352:S375,0),1)-1,"")</f>
        <v/>
      </c>
      <c r="U376" s="16" t="str">
        <f t="shared" si="70"/>
        <v/>
      </c>
      <c r="V376" s="14" t="str">
        <f t="shared" si="71"/>
        <v/>
      </c>
      <c r="W376" s="14" t="str">
        <f t="shared" si="72"/>
        <v/>
      </c>
      <c r="X376">
        <f t="shared" ca="1" si="62"/>
        <v>-1.5219069340942998E-2</v>
      </c>
    </row>
    <row r="377" spans="2:24" x14ac:dyDescent="0.25">
      <c r="B377" s="1">
        <v>40690</v>
      </c>
      <c r="C377" s="13">
        <f>ROW()</f>
        <v>377</v>
      </c>
      <c r="D377">
        <v>0.04</v>
      </c>
      <c r="E377">
        <f t="shared" si="63"/>
        <v>0.04</v>
      </c>
      <c r="F377">
        <v>126.63</v>
      </c>
      <c r="G377">
        <v>49.5</v>
      </c>
      <c r="H377" s="10">
        <f t="shared" ca="1" si="61"/>
        <v>3.4079625089009142</v>
      </c>
      <c r="I377">
        <v>50.78</v>
      </c>
      <c r="J377">
        <v>89.16</v>
      </c>
      <c r="K377">
        <v>18.344309599106786</v>
      </c>
      <c r="L377">
        <v>17.230251779140684</v>
      </c>
      <c r="M377">
        <f ca="1">INDIRECT(J$13&amp;ROW())</f>
        <v>89.16</v>
      </c>
      <c r="N377">
        <f t="shared" ca="1" si="64"/>
        <v>-2.2368421052631593E-2</v>
      </c>
      <c r="O377" s="14">
        <f t="shared" ca="1" si="65"/>
        <v>-2.2370008038102407E-2</v>
      </c>
      <c r="P377" s="14">
        <f t="shared" ca="1" si="66"/>
        <v>3.6694544106448434E-4</v>
      </c>
      <c r="Q377" s="14">
        <f t="shared" ca="1" si="67"/>
        <v>3.6694544106448434E-4</v>
      </c>
      <c r="R377">
        <f t="shared" ca="1" si="68"/>
        <v>167.94755877034336</v>
      </c>
      <c r="S377" t="str">
        <f t="shared" si="69"/>
        <v/>
      </c>
      <c r="T377" s="17" t="str">
        <f>IF(S377=1,R377/INDEX($R353:$R$2011,MATCH(1,S353:S376,0),1)-1,"")</f>
        <v/>
      </c>
      <c r="U377" s="16" t="str">
        <f t="shared" si="70"/>
        <v/>
      </c>
      <c r="V377" s="14" t="str">
        <f t="shared" si="71"/>
        <v/>
      </c>
      <c r="W377" s="14" t="str">
        <f t="shared" si="72"/>
        <v/>
      </c>
      <c r="X377">
        <f t="shared" ca="1" si="62"/>
        <v>1.2880107510873302E-2</v>
      </c>
    </row>
    <row r="378" spans="2:24" x14ac:dyDescent="0.25">
      <c r="B378" s="1">
        <v>40694</v>
      </c>
      <c r="C378" s="13">
        <f>ROW()</f>
        <v>378</v>
      </c>
      <c r="D378">
        <v>0.04</v>
      </c>
      <c r="E378">
        <f t="shared" si="63"/>
        <v>0.04</v>
      </c>
      <c r="F378">
        <v>127.94</v>
      </c>
      <c r="G378">
        <v>49.92</v>
      </c>
      <c r="H378" s="10">
        <f t="shared" ca="1" si="61"/>
        <v>3.5776526830320297</v>
      </c>
      <c r="I378">
        <v>49.81</v>
      </c>
      <c r="J378">
        <v>87.76</v>
      </c>
      <c r="K378">
        <v>18.885773396709148</v>
      </c>
      <c r="L378">
        <v>17.545384629839397</v>
      </c>
      <c r="M378">
        <f ca="1">INDIRECT(J$13&amp;ROW())</f>
        <v>87.76</v>
      </c>
      <c r="N378">
        <f t="shared" ca="1" si="64"/>
        <v>-1.5702108568864892E-2</v>
      </c>
      <c r="O378" s="14">
        <f t="shared" ca="1" si="65"/>
        <v>-1.5703695554335706E-2</v>
      </c>
      <c r="P378" s="14">
        <f t="shared" ca="1" si="66"/>
        <v>1.559877987752816E-4</v>
      </c>
      <c r="Q378" s="14">
        <f t="shared" ca="1" si="67"/>
        <v>1.559877987752816E-4</v>
      </c>
      <c r="R378">
        <f t="shared" ca="1" si="68"/>
        <v>165.3104279686556</v>
      </c>
      <c r="S378">
        <f t="shared" si="69"/>
        <v>1</v>
      </c>
      <c r="T378" s="17">
        <f ca="1">IF(S378=1,R378/INDEX($R354:$R$2011,MATCH(1,S354:S377,0),1)-1,"")</f>
        <v>-5.2267818574514346E-2</v>
      </c>
      <c r="U378" s="16">
        <f t="shared" ca="1" si="70"/>
        <v>-5.2301145798297921E-2</v>
      </c>
      <c r="V378" s="14">
        <f t="shared" ca="1" si="71"/>
        <v>9.4630757262725284E-5</v>
      </c>
      <c r="W378" s="14">
        <f t="shared" ca="1" si="72"/>
        <v>9.4630757262725284E-5</v>
      </c>
      <c r="X378">
        <f t="shared" ca="1" si="62"/>
        <v>4.9792265521677176E-2</v>
      </c>
    </row>
    <row r="379" spans="2:24" x14ac:dyDescent="0.25">
      <c r="B379" s="1">
        <v>40695</v>
      </c>
      <c r="C379" s="13">
        <f>ROW()</f>
        <v>379</v>
      </c>
      <c r="D379">
        <v>0.04</v>
      </c>
      <c r="E379">
        <f t="shared" si="63"/>
        <v>0.04</v>
      </c>
      <c r="F379">
        <v>125.07</v>
      </c>
      <c r="G379">
        <v>48.75</v>
      </c>
      <c r="H379" s="10">
        <f t="shared" ca="1" si="61"/>
        <v>3.3750759004377238</v>
      </c>
      <c r="I379">
        <v>51.17</v>
      </c>
      <c r="J379">
        <v>85.16</v>
      </c>
      <c r="K379">
        <v>17.571905637201148</v>
      </c>
      <c r="L379">
        <v>17.049095650275245</v>
      </c>
      <c r="M379">
        <f ca="1">INDIRECT(J$13&amp;ROW())</f>
        <v>85.16</v>
      </c>
      <c r="N379">
        <f t="shared" ca="1" si="64"/>
        <v>-2.9626253418413961E-2</v>
      </c>
      <c r="O379" s="14">
        <f t="shared" ca="1" si="65"/>
        <v>-2.9627840403884775E-2</v>
      </c>
      <c r="P379" s="14">
        <f t="shared" ca="1" si="66"/>
        <v>6.9768103294414645E-4</v>
      </c>
      <c r="Q379" s="14">
        <f t="shared" ca="1" si="67"/>
        <v>6.9768103294414645E-4</v>
      </c>
      <c r="R379">
        <f t="shared" ca="1" si="68"/>
        <v>160.41289933694975</v>
      </c>
      <c r="S379" t="str">
        <f t="shared" si="69"/>
        <v/>
      </c>
      <c r="T379" s="17" t="str">
        <f>IF(S379=1,R379/INDEX($R355:$R$2011,MATCH(1,S355:S378,0),1)-1,"")</f>
        <v/>
      </c>
      <c r="U379" s="16" t="str">
        <f t="shared" si="70"/>
        <v/>
      </c>
      <c r="V379" s="14" t="str">
        <f t="shared" si="71"/>
        <v/>
      </c>
      <c r="W379" s="14" t="str">
        <f t="shared" si="72"/>
        <v/>
      </c>
      <c r="X379">
        <f t="shared" ca="1" si="62"/>
        <v>-5.6622819636763529E-2</v>
      </c>
    </row>
    <row r="380" spans="2:24" x14ac:dyDescent="0.25">
      <c r="B380" s="1">
        <v>40696</v>
      </c>
      <c r="C380" s="13">
        <f>ROW()</f>
        <v>380</v>
      </c>
      <c r="D380">
        <v>0.03</v>
      </c>
      <c r="E380">
        <f t="shared" si="63"/>
        <v>0.03</v>
      </c>
      <c r="F380">
        <v>124.94</v>
      </c>
      <c r="G380">
        <v>48.7</v>
      </c>
      <c r="H380" s="10">
        <f t="shared" ca="1" si="61"/>
        <v>3.2905733465818519</v>
      </c>
      <c r="I380">
        <v>50.81</v>
      </c>
      <c r="J380">
        <v>90.52</v>
      </c>
      <c r="K380">
        <v>17.737014458000683</v>
      </c>
      <c r="L380">
        <v>17.117651848238545</v>
      </c>
      <c r="M380">
        <f ca="1">INDIRECT(J$13&amp;ROW())</f>
        <v>90.52</v>
      </c>
      <c r="N380">
        <f t="shared" ca="1" si="64"/>
        <v>6.2940347581023959E-2</v>
      </c>
      <c r="O380" s="14">
        <f t="shared" ca="1" si="65"/>
        <v>6.2939157282660751E-2</v>
      </c>
      <c r="P380" s="14">
        <f t="shared" ca="1" si="66"/>
        <v>4.3762650930113528E-3</v>
      </c>
      <c r="Q380" s="14" t="str">
        <f t="shared" ca="1" si="67"/>
        <v/>
      </c>
      <c r="R380">
        <f t="shared" ca="1" si="68"/>
        <v>170.50934297769717</v>
      </c>
      <c r="S380" t="str">
        <f t="shared" si="69"/>
        <v/>
      </c>
      <c r="T380" s="17" t="str">
        <f>IF(S380=1,R380/INDEX($R356:$R$2011,MATCH(1,S356:S379,0),1)-1,"")</f>
        <v/>
      </c>
      <c r="U380" s="16" t="str">
        <f t="shared" si="70"/>
        <v/>
      </c>
      <c r="V380" s="14" t="str">
        <f t="shared" si="71"/>
        <v/>
      </c>
      <c r="W380" s="14" t="str">
        <f t="shared" si="72"/>
        <v/>
      </c>
      <c r="X380">
        <f t="shared" ca="1" si="62"/>
        <v>-2.503723067232724E-2</v>
      </c>
    </row>
    <row r="381" spans="2:24" x14ac:dyDescent="0.25">
      <c r="B381" s="1">
        <v>40697</v>
      </c>
      <c r="C381" s="13">
        <f>ROW()</f>
        <v>381</v>
      </c>
      <c r="D381">
        <v>0.03</v>
      </c>
      <c r="E381">
        <f t="shared" si="63"/>
        <v>0.03</v>
      </c>
      <c r="F381">
        <v>123.7</v>
      </c>
      <c r="G381">
        <v>48.09</v>
      </c>
      <c r="H381" s="10">
        <f t="shared" ca="1" si="61"/>
        <v>2.987915475260678</v>
      </c>
      <c r="I381">
        <v>51.06</v>
      </c>
      <c r="J381">
        <v>89.4</v>
      </c>
      <c r="K381">
        <v>17.620905517953837</v>
      </c>
      <c r="L381">
        <v>17.002418303203829</v>
      </c>
      <c r="M381">
        <f ca="1">INDIRECT(J$13&amp;ROW())</f>
        <v>89.4</v>
      </c>
      <c r="N381">
        <f t="shared" ca="1" si="64"/>
        <v>-1.2372956252761691E-2</v>
      </c>
      <c r="O381" s="14">
        <f t="shared" ca="1" si="65"/>
        <v>-1.2374146551124898E-2</v>
      </c>
      <c r="P381" s="14">
        <f t="shared" ca="1" si="66"/>
        <v>8.3904840530325857E-5</v>
      </c>
      <c r="Q381" s="14">
        <f t="shared" ca="1" si="67"/>
        <v>8.3904840530325857E-5</v>
      </c>
      <c r="R381">
        <f t="shared" ca="1" si="68"/>
        <v>168.39963833634698</v>
      </c>
      <c r="S381" t="str">
        <f t="shared" si="69"/>
        <v/>
      </c>
      <c r="T381" s="17" t="str">
        <f>IF(S381=1,R381/INDEX($R357:$R$2011,MATCH(1,S357:S380,0),1)-1,"")</f>
        <v/>
      </c>
      <c r="U381" s="16" t="str">
        <f t="shared" si="70"/>
        <v/>
      </c>
      <c r="V381" s="14" t="str">
        <f t="shared" si="71"/>
        <v/>
      </c>
      <c r="W381" s="14" t="str">
        <f t="shared" si="72"/>
        <v/>
      </c>
      <c r="X381">
        <f t="shared" ca="1" si="62"/>
        <v>-9.1977245131328239E-2</v>
      </c>
    </row>
    <row r="382" spans="2:24" x14ac:dyDescent="0.25">
      <c r="B382" s="1">
        <v>40700</v>
      </c>
      <c r="C382" s="13">
        <f>ROW()</f>
        <v>382</v>
      </c>
      <c r="D382">
        <v>0.04</v>
      </c>
      <c r="E382">
        <f t="shared" si="63"/>
        <v>0.04</v>
      </c>
      <c r="F382">
        <v>122.39</v>
      </c>
      <c r="G382">
        <v>47.47</v>
      </c>
      <c r="H382" s="10">
        <f t="shared" ca="1" si="61"/>
        <v>2.8282426684089046</v>
      </c>
      <c r="I382">
        <v>51.52</v>
      </c>
      <c r="J382">
        <v>89.48</v>
      </c>
      <c r="K382">
        <v>17.414149200443198</v>
      </c>
      <c r="L382">
        <v>16.841987015692812</v>
      </c>
      <c r="M382">
        <f ca="1">INDIRECT(J$13&amp;ROW())</f>
        <v>89.48</v>
      </c>
      <c r="N382">
        <f t="shared" ca="1" si="64"/>
        <v>8.9485458612981184E-4</v>
      </c>
      <c r="O382" s="14">
        <f t="shared" ca="1" si="65"/>
        <v>8.9326760065899791E-4</v>
      </c>
      <c r="P382" s="14">
        <f t="shared" ca="1" si="66"/>
        <v>1.687119156878212E-5</v>
      </c>
      <c r="Q382" s="14" t="str">
        <f t="shared" ca="1" si="67"/>
        <v/>
      </c>
      <c r="R382">
        <f t="shared" ca="1" si="68"/>
        <v>168.55033152501485</v>
      </c>
      <c r="S382" t="str">
        <f t="shared" si="69"/>
        <v/>
      </c>
      <c r="T382" s="17" t="str">
        <f>IF(S382=1,R382/INDEX($R358:$R$2011,MATCH(1,S358:S381,0),1)-1,"")</f>
        <v/>
      </c>
      <c r="U382" s="16" t="str">
        <f t="shared" si="70"/>
        <v/>
      </c>
      <c r="V382" s="14" t="str">
        <f t="shared" si="71"/>
        <v/>
      </c>
      <c r="W382" s="14" t="str">
        <f t="shared" si="72"/>
        <v/>
      </c>
      <c r="X382">
        <f t="shared" ca="1" si="62"/>
        <v>-5.343953273572527E-2</v>
      </c>
    </row>
    <row r="383" spans="2:24" x14ac:dyDescent="0.25">
      <c r="B383" s="1">
        <v>40701</v>
      </c>
      <c r="C383" s="13">
        <f>ROW()</f>
        <v>383</v>
      </c>
      <c r="D383">
        <v>0.04</v>
      </c>
      <c r="E383">
        <f t="shared" si="63"/>
        <v>0.04</v>
      </c>
      <c r="F383">
        <v>122.31</v>
      </c>
      <c r="G383">
        <v>47.59</v>
      </c>
      <c r="H383" s="10">
        <f t="shared" ca="1" si="61"/>
        <v>3.0687285807967766</v>
      </c>
      <c r="I383">
        <v>51.43</v>
      </c>
      <c r="J383">
        <v>91</v>
      </c>
      <c r="K383">
        <v>17.629637170255567</v>
      </c>
      <c r="L383">
        <v>16.968195904465592</v>
      </c>
      <c r="M383">
        <f ca="1">INDIRECT(J$13&amp;ROW())</f>
        <v>91</v>
      </c>
      <c r="N383">
        <f t="shared" ca="1" si="64"/>
        <v>1.6987036209208606E-2</v>
      </c>
      <c r="O383" s="14">
        <f t="shared" ca="1" si="65"/>
        <v>1.6985449223737792E-2</v>
      </c>
      <c r="P383" s="14">
        <f t="shared" ca="1" si="66"/>
        <v>4.0802534425288093E-4</v>
      </c>
      <c r="Q383" s="14" t="str">
        <f t="shared" ca="1" si="67"/>
        <v/>
      </c>
      <c r="R383">
        <f t="shared" ca="1" si="68"/>
        <v>171.41350210970441</v>
      </c>
      <c r="S383" t="str">
        <f t="shared" si="69"/>
        <v/>
      </c>
      <c r="T383" s="17" t="str">
        <f>IF(S383=1,R383/INDEX($R359:$R$2011,MATCH(1,S359:S382,0),1)-1,"")</f>
        <v/>
      </c>
      <c r="U383" s="16" t="str">
        <f t="shared" si="70"/>
        <v/>
      </c>
      <c r="V383" s="14" t="str">
        <f t="shared" si="71"/>
        <v/>
      </c>
      <c r="W383" s="14" t="str">
        <f t="shared" si="72"/>
        <v/>
      </c>
      <c r="X383">
        <f t="shared" ca="1" si="62"/>
        <v>8.5030154970104882E-2</v>
      </c>
    </row>
    <row r="384" spans="2:24" x14ac:dyDescent="0.25">
      <c r="B384" s="1">
        <v>40702</v>
      </c>
      <c r="C384" s="13">
        <f>ROW()</f>
        <v>384</v>
      </c>
      <c r="D384">
        <v>0.04</v>
      </c>
      <c r="E384">
        <f t="shared" si="63"/>
        <v>0.04</v>
      </c>
      <c r="F384">
        <v>121.8</v>
      </c>
      <c r="G384">
        <v>47.24</v>
      </c>
      <c r="H384" s="10">
        <f t="shared" ca="1" si="61"/>
        <v>2.8254691765132063</v>
      </c>
      <c r="I384">
        <v>51.41</v>
      </c>
      <c r="J384">
        <v>89.92</v>
      </c>
      <c r="K384">
        <v>17.393502073839148</v>
      </c>
      <c r="L384">
        <v>16.87373114140167</v>
      </c>
      <c r="M384">
        <f ca="1">INDIRECT(J$13&amp;ROW())</f>
        <v>89.92</v>
      </c>
      <c r="N384">
        <f t="shared" ca="1" si="64"/>
        <v>-1.1868131868131848E-2</v>
      </c>
      <c r="O384" s="14">
        <f t="shared" ca="1" si="65"/>
        <v>-1.1869718853602662E-2</v>
      </c>
      <c r="P384" s="14">
        <f t="shared" ca="1" si="66"/>
        <v>7.4918214236716153E-5</v>
      </c>
      <c r="Q384" s="14">
        <f t="shared" ca="1" si="67"/>
        <v>7.4918214236716153E-5</v>
      </c>
      <c r="R384">
        <f t="shared" ca="1" si="68"/>
        <v>169.37914406268814</v>
      </c>
      <c r="S384" t="str">
        <f t="shared" si="69"/>
        <v/>
      </c>
      <c r="T384" s="17" t="str">
        <f>IF(S384=1,R384/INDEX($R360:$R$2011,MATCH(1,S360:S383,0),1)-1,"")</f>
        <v/>
      </c>
      <c r="U384" s="16" t="str">
        <f t="shared" si="70"/>
        <v/>
      </c>
      <c r="V384" s="14" t="str">
        <f t="shared" si="71"/>
        <v/>
      </c>
      <c r="W384" s="14" t="str">
        <f t="shared" si="72"/>
        <v/>
      </c>
      <c r="X384">
        <f t="shared" ca="1" si="62"/>
        <v>-7.9270420266496625E-2</v>
      </c>
    </row>
    <row r="385" spans="2:24" x14ac:dyDescent="0.25">
      <c r="B385" s="1">
        <v>40703</v>
      </c>
      <c r="C385" s="13">
        <f>ROW()</f>
        <v>385</v>
      </c>
      <c r="D385">
        <v>0.04</v>
      </c>
      <c r="E385">
        <f t="shared" si="63"/>
        <v>0.04</v>
      </c>
      <c r="F385">
        <v>122.73</v>
      </c>
      <c r="G385">
        <v>47.59</v>
      </c>
      <c r="H385" s="10">
        <f t="shared" ca="1" si="61"/>
        <v>2.9721013562110636</v>
      </c>
      <c r="I385">
        <v>50.65</v>
      </c>
      <c r="J385">
        <v>91.32</v>
      </c>
      <c r="K385">
        <v>17.928755721927018</v>
      </c>
      <c r="L385">
        <v>17.19319753165059</v>
      </c>
      <c r="M385">
        <f ca="1">INDIRECT(J$13&amp;ROW())</f>
        <v>91.32</v>
      </c>
      <c r="N385">
        <f t="shared" ca="1" si="64"/>
        <v>1.556939501779353E-2</v>
      </c>
      <c r="O385" s="14">
        <f t="shared" ca="1" si="65"/>
        <v>1.5567808032322716E-2</v>
      </c>
      <c r="P385" s="14">
        <f t="shared" ca="1" si="66"/>
        <v>3.527633752206438E-4</v>
      </c>
      <c r="Q385" s="14" t="str">
        <f t="shared" ca="1" si="67"/>
        <v/>
      </c>
      <c r="R385">
        <f t="shared" ca="1" si="68"/>
        <v>172.0162748643759</v>
      </c>
      <c r="S385" t="str">
        <f t="shared" si="69"/>
        <v/>
      </c>
      <c r="T385" s="17" t="str">
        <f>IF(S385=1,R385/INDEX($R361:$R$2011,MATCH(1,S361:S384,0),1)-1,"")</f>
        <v/>
      </c>
      <c r="U385" s="16" t="str">
        <f t="shared" si="70"/>
        <v/>
      </c>
      <c r="V385" s="14" t="str">
        <f t="shared" si="71"/>
        <v/>
      </c>
      <c r="W385" s="14" t="str">
        <f t="shared" si="72"/>
        <v/>
      </c>
      <c r="X385">
        <f t="shared" ca="1" si="62"/>
        <v>5.1896577360228076E-2</v>
      </c>
    </row>
    <row r="386" spans="2:24" x14ac:dyDescent="0.25">
      <c r="B386" s="1">
        <v>40704</v>
      </c>
      <c r="C386" s="13">
        <f>ROW()</f>
        <v>386</v>
      </c>
      <c r="D386">
        <v>0.04</v>
      </c>
      <c r="E386">
        <f t="shared" si="63"/>
        <v>0.04</v>
      </c>
      <c r="F386">
        <v>121.02</v>
      </c>
      <c r="G386">
        <v>46.88</v>
      </c>
      <c r="H386" s="10">
        <f t="shared" ca="1" si="61"/>
        <v>2.912000646019683</v>
      </c>
      <c r="I386">
        <v>51.63</v>
      </c>
      <c r="J386">
        <v>88.44</v>
      </c>
      <c r="K386">
        <v>17.269479000216442</v>
      </c>
      <c r="L386">
        <v>16.843756993110404</v>
      </c>
      <c r="M386">
        <f ca="1">INDIRECT(J$13&amp;ROW())</f>
        <v>88.44</v>
      </c>
      <c r="N386">
        <f t="shared" ca="1" si="64"/>
        <v>-3.1537450722733174E-2</v>
      </c>
      <c r="O386" s="14">
        <f t="shared" ca="1" si="65"/>
        <v>-3.1539037708203987E-2</v>
      </c>
      <c r="P386" s="14">
        <f t="shared" ca="1" si="66"/>
        <v>8.0229711059653518E-4</v>
      </c>
      <c r="Q386" s="14">
        <f t="shared" ca="1" si="67"/>
        <v>8.0229711059653518E-4</v>
      </c>
      <c r="R386">
        <f t="shared" ca="1" si="68"/>
        <v>166.59132007233251</v>
      </c>
      <c r="S386" t="str">
        <f t="shared" si="69"/>
        <v/>
      </c>
      <c r="T386" s="17" t="str">
        <f>IF(S386=1,R386/INDEX($R362:$R$2011,MATCH(1,S362:S385,0),1)-1,"")</f>
        <v/>
      </c>
      <c r="U386" s="16" t="str">
        <f t="shared" si="70"/>
        <v/>
      </c>
      <c r="V386" s="14" t="str">
        <f t="shared" si="71"/>
        <v/>
      </c>
      <c r="W386" s="14" t="str">
        <f t="shared" si="72"/>
        <v/>
      </c>
      <c r="X386">
        <f t="shared" ca="1" si="62"/>
        <v>-2.0221622006861471E-2</v>
      </c>
    </row>
    <row r="387" spans="2:24" x14ac:dyDescent="0.25">
      <c r="B387" s="1">
        <v>40707</v>
      </c>
      <c r="C387" s="13">
        <f>ROW()</f>
        <v>387</v>
      </c>
      <c r="D387">
        <v>0.05</v>
      </c>
      <c r="E387">
        <f t="shared" si="63"/>
        <v>0.05</v>
      </c>
      <c r="F387">
        <v>121.12</v>
      </c>
      <c r="G387">
        <v>46.85</v>
      </c>
      <c r="H387" s="10">
        <f t="shared" ca="1" si="61"/>
        <v>2.9546512056876559</v>
      </c>
      <c r="I387">
        <v>51.79</v>
      </c>
      <c r="J387">
        <v>91.44</v>
      </c>
      <c r="K387">
        <v>16.888306600001837</v>
      </c>
      <c r="L387">
        <v>16.783165322064058</v>
      </c>
      <c r="M387">
        <f ca="1">INDIRECT(J$13&amp;ROW())</f>
        <v>91.44</v>
      </c>
      <c r="N387">
        <f t="shared" ca="1" si="64"/>
        <v>3.3921302578018953E-2</v>
      </c>
      <c r="O387" s="14">
        <f t="shared" ca="1" si="65"/>
        <v>3.3919318944933829E-2</v>
      </c>
      <c r="P387" s="14">
        <f t="shared" ca="1" si="66"/>
        <v>1.3788973385483484E-3</v>
      </c>
      <c r="Q387" s="14" t="str">
        <f t="shared" ca="1" si="67"/>
        <v/>
      </c>
      <c r="R387">
        <f t="shared" ca="1" si="68"/>
        <v>172.2423146473777</v>
      </c>
      <c r="S387" t="str">
        <f t="shared" si="69"/>
        <v/>
      </c>
      <c r="T387" s="17" t="str">
        <f>IF(S387=1,R387/INDEX($R363:$R$2011,MATCH(1,S363:S386,0),1)-1,"")</f>
        <v/>
      </c>
      <c r="U387" s="16" t="str">
        <f t="shared" si="70"/>
        <v/>
      </c>
      <c r="V387" s="14" t="str">
        <f t="shared" si="71"/>
        <v/>
      </c>
      <c r="W387" s="14" t="str">
        <f t="shared" si="72"/>
        <v/>
      </c>
      <c r="X387">
        <f t="shared" ca="1" si="62"/>
        <v>1.4646480153179353E-2</v>
      </c>
    </row>
    <row r="388" spans="2:24" x14ac:dyDescent="0.25">
      <c r="B388" s="1">
        <v>40708</v>
      </c>
      <c r="C388" s="13">
        <f>ROW()</f>
        <v>388</v>
      </c>
      <c r="D388">
        <v>0.05</v>
      </c>
      <c r="E388">
        <f t="shared" si="63"/>
        <v>0.05</v>
      </c>
      <c r="F388">
        <v>122.65</v>
      </c>
      <c r="G388">
        <v>47.61</v>
      </c>
      <c r="H388" s="10">
        <f t="shared" ca="1" si="61"/>
        <v>2.8569358470250781</v>
      </c>
      <c r="I388">
        <v>50.48</v>
      </c>
      <c r="J388">
        <v>92.96</v>
      </c>
      <c r="K388">
        <v>17.592794474887349</v>
      </c>
      <c r="L388">
        <v>17.269670065214846</v>
      </c>
      <c r="M388">
        <f ca="1">INDIRECT(J$13&amp;ROW())</f>
        <v>92.96</v>
      </c>
      <c r="N388">
        <f t="shared" ca="1" si="64"/>
        <v>1.6622922134733153E-2</v>
      </c>
      <c r="O388" s="14">
        <f t="shared" ca="1" si="65"/>
        <v>1.662093850164803E-2</v>
      </c>
      <c r="P388" s="14">
        <f t="shared" ca="1" si="66"/>
        <v>3.9343224361355395E-4</v>
      </c>
      <c r="Q388" s="14" t="str">
        <f t="shared" ca="1" si="67"/>
        <v/>
      </c>
      <c r="R388">
        <f t="shared" ca="1" si="68"/>
        <v>175.10548523206725</v>
      </c>
      <c r="S388" t="str">
        <f t="shared" si="69"/>
        <v/>
      </c>
      <c r="T388" s="17" t="str">
        <f>IF(S388=1,R388/INDEX($R364:$R$2011,MATCH(1,S364:S387,0),1)-1,"")</f>
        <v/>
      </c>
      <c r="U388" s="16" t="str">
        <f t="shared" si="70"/>
        <v/>
      </c>
      <c r="V388" s="14" t="str">
        <f t="shared" si="71"/>
        <v/>
      </c>
      <c r="W388" s="14" t="str">
        <f t="shared" si="72"/>
        <v/>
      </c>
      <c r="X388">
        <f t="shared" ca="1" si="62"/>
        <v>-3.3071706898762591E-2</v>
      </c>
    </row>
    <row r="389" spans="2:24" x14ac:dyDescent="0.25">
      <c r="B389" s="1">
        <v>40709</v>
      </c>
      <c r="C389" s="13">
        <f>ROW()</f>
        <v>389</v>
      </c>
      <c r="D389">
        <v>0.04</v>
      </c>
      <c r="E389">
        <f t="shared" si="63"/>
        <v>0.04</v>
      </c>
      <c r="F389">
        <v>120.47</v>
      </c>
      <c r="G389">
        <v>46.76</v>
      </c>
      <c r="H389" s="10">
        <f t="shared" ca="1" si="61"/>
        <v>2.7341232157364228</v>
      </c>
      <c r="I389">
        <v>52.41</v>
      </c>
      <c r="J389">
        <v>90.08</v>
      </c>
      <c r="K389">
        <v>15.979121071943068</v>
      </c>
      <c r="L389">
        <v>16.562206111641196</v>
      </c>
      <c r="M389">
        <f ca="1">INDIRECT(J$13&amp;ROW())</f>
        <v>90.08</v>
      </c>
      <c r="N389">
        <f t="shared" ca="1" si="64"/>
        <v>-3.0981067125645412E-2</v>
      </c>
      <c r="O389" s="14">
        <f t="shared" ca="1" si="65"/>
        <v>-3.0982654111116226E-2</v>
      </c>
      <c r="P389" s="14">
        <f t="shared" ca="1" si="66"/>
        <v>7.710877097761768E-4</v>
      </c>
      <c r="Q389" s="14">
        <f t="shared" ca="1" si="67"/>
        <v>7.710877097761768E-4</v>
      </c>
      <c r="R389">
        <f t="shared" ca="1" si="68"/>
        <v>169.68053044002386</v>
      </c>
      <c r="S389" t="str">
        <f t="shared" si="69"/>
        <v/>
      </c>
      <c r="T389" s="17" t="str">
        <f>IF(S389=1,R389/INDEX($R365:$R$2011,MATCH(1,S365:S388,0),1)-1,"")</f>
        <v/>
      </c>
      <c r="U389" s="16" t="str">
        <f t="shared" si="70"/>
        <v/>
      </c>
      <c r="V389" s="14" t="str">
        <f t="shared" si="71"/>
        <v/>
      </c>
      <c r="W389" s="14" t="str">
        <f t="shared" si="72"/>
        <v/>
      </c>
      <c r="X389">
        <f t="shared" ca="1" si="62"/>
        <v>-4.2987535550208386E-2</v>
      </c>
    </row>
    <row r="390" spans="2:24" x14ac:dyDescent="0.25">
      <c r="B390" s="1">
        <v>40710</v>
      </c>
      <c r="C390" s="13">
        <f>ROW()</f>
        <v>390</v>
      </c>
      <c r="D390">
        <v>0.03</v>
      </c>
      <c r="E390">
        <f t="shared" si="63"/>
        <v>0.03</v>
      </c>
      <c r="F390">
        <v>120.74</v>
      </c>
      <c r="G390">
        <v>46.76</v>
      </c>
      <c r="H390" s="10">
        <f t="shared" ca="1" si="61"/>
        <v>2.5246698439361266</v>
      </c>
      <c r="I390">
        <v>54.39</v>
      </c>
      <c r="J390">
        <v>97.72</v>
      </c>
      <c r="K390">
        <v>15.209651710877603</v>
      </c>
      <c r="L390">
        <v>15.983732260054895</v>
      </c>
      <c r="M390">
        <f ca="1">INDIRECT(J$13&amp;ROW())</f>
        <v>97.72</v>
      </c>
      <c r="N390">
        <f t="shared" ca="1" si="64"/>
        <v>8.4813499111900503E-2</v>
      </c>
      <c r="O390" s="14">
        <f t="shared" ca="1" si="65"/>
        <v>8.4812308813537296E-2</v>
      </c>
      <c r="P390" s="14">
        <f t="shared" ca="1" si="66"/>
        <v>7.7486641424937648E-3</v>
      </c>
      <c r="Q390" s="14" t="str">
        <f t="shared" ca="1" si="67"/>
        <v/>
      </c>
      <c r="R390">
        <f t="shared" ca="1" si="68"/>
        <v>184.07172995780562</v>
      </c>
      <c r="S390" t="str">
        <f t="shared" si="69"/>
        <v/>
      </c>
      <c r="T390" s="17" t="str">
        <f>IF(S390=1,R390/INDEX($R366:$R$2011,MATCH(1,S366:S389,0),1)-1,"")</f>
        <v/>
      </c>
      <c r="U390" s="16" t="str">
        <f t="shared" si="70"/>
        <v/>
      </c>
      <c r="V390" s="14" t="str">
        <f t="shared" si="71"/>
        <v/>
      </c>
      <c r="W390" s="14" t="str">
        <f t="shared" si="72"/>
        <v/>
      </c>
      <c r="X390">
        <f t="shared" ca="1" si="62"/>
        <v>-7.6607144328673216E-2</v>
      </c>
    </row>
    <row r="391" spans="2:24" x14ac:dyDescent="0.25">
      <c r="B391" s="1">
        <v>40711</v>
      </c>
      <c r="C391" s="13">
        <f>ROW()</f>
        <v>391</v>
      </c>
      <c r="D391">
        <v>0.01</v>
      </c>
      <c r="E391">
        <f t="shared" si="63"/>
        <v>0.01</v>
      </c>
      <c r="F391">
        <v>121.1</v>
      </c>
      <c r="G391">
        <v>46.96</v>
      </c>
      <c r="H391" s="10">
        <f t="shared" ca="1" si="61"/>
        <v>2.5601086391411556</v>
      </c>
      <c r="I391">
        <v>53.92</v>
      </c>
      <c r="J391">
        <v>102.96</v>
      </c>
      <c r="K391">
        <v>15.5458761110099</v>
      </c>
      <c r="L391">
        <v>16.1264991135576</v>
      </c>
      <c r="M391">
        <f ca="1">INDIRECT(J$13&amp;ROW())</f>
        <v>102.96</v>
      </c>
      <c r="N391">
        <f t="shared" ca="1" si="64"/>
        <v>5.3622595169873E-2</v>
      </c>
      <c r="O391" s="14">
        <f t="shared" ca="1" si="65"/>
        <v>5.3622198364237317E-2</v>
      </c>
      <c r="P391" s="14">
        <f t="shared" ca="1" si="66"/>
        <v>3.2303748157390872E-3</v>
      </c>
      <c r="Q391" s="14" t="str">
        <f t="shared" ca="1" si="67"/>
        <v/>
      </c>
      <c r="R391">
        <f t="shared" ca="1" si="68"/>
        <v>193.94213381555122</v>
      </c>
      <c r="S391" t="str">
        <f t="shared" si="69"/>
        <v/>
      </c>
      <c r="T391" s="17" t="str">
        <f>IF(S391=1,R391/INDEX($R367:$R$2011,MATCH(1,S367:S390,0),1)-1,"")</f>
        <v/>
      </c>
      <c r="U391" s="16" t="str">
        <f t="shared" si="70"/>
        <v/>
      </c>
      <c r="V391" s="14" t="str">
        <f t="shared" si="71"/>
        <v/>
      </c>
      <c r="W391" s="14" t="str">
        <f t="shared" si="72"/>
        <v/>
      </c>
      <c r="X391">
        <f t="shared" ca="1" si="62"/>
        <v>1.4037001824277202E-2</v>
      </c>
    </row>
    <row r="392" spans="2:24" x14ac:dyDescent="0.25">
      <c r="B392" s="1">
        <v>40714</v>
      </c>
      <c r="C392" s="13">
        <f>ROW()</f>
        <v>392</v>
      </c>
      <c r="D392">
        <v>0.02</v>
      </c>
      <c r="E392">
        <f t="shared" si="63"/>
        <v>0.02</v>
      </c>
      <c r="F392">
        <v>121.72</v>
      </c>
      <c r="G392">
        <v>47.28</v>
      </c>
      <c r="H392" s="10">
        <f t="shared" ca="1" si="61"/>
        <v>2.4484065186519244</v>
      </c>
      <c r="I392">
        <v>52.8</v>
      </c>
      <c r="J392">
        <v>100.96</v>
      </c>
      <c r="K392">
        <v>16.257880630896153</v>
      </c>
      <c r="L392">
        <v>16.445761561605156</v>
      </c>
      <c r="M392">
        <f ca="1">INDIRECT(J$13&amp;ROW())</f>
        <v>100.96</v>
      </c>
      <c r="N392">
        <f t="shared" ca="1" si="64"/>
        <v>-1.9425019425019396E-2</v>
      </c>
      <c r="O392" s="14">
        <f t="shared" ca="1" si="65"/>
        <v>-1.9425812996773484E-2</v>
      </c>
      <c r="P392" s="14">
        <f t="shared" ca="1" si="66"/>
        <v>2.628167848094714E-4</v>
      </c>
      <c r="Q392" s="14">
        <f t="shared" ca="1" si="67"/>
        <v>2.628167848094714E-4</v>
      </c>
      <c r="R392">
        <f t="shared" ca="1" si="68"/>
        <v>190.17480409885442</v>
      </c>
      <c r="S392" t="str">
        <f t="shared" si="69"/>
        <v/>
      </c>
      <c r="T392" s="17" t="str">
        <f>IF(S392=1,R392/INDEX($R368:$R$2011,MATCH(1,S368:S391,0),1)-1,"")</f>
        <v/>
      </c>
      <c r="U392" s="16" t="str">
        <f t="shared" si="70"/>
        <v/>
      </c>
      <c r="V392" s="14" t="str">
        <f t="shared" si="71"/>
        <v/>
      </c>
      <c r="W392" s="14" t="str">
        <f t="shared" si="72"/>
        <v/>
      </c>
      <c r="X392">
        <f t="shared" ca="1" si="62"/>
        <v>-4.3631789206689434E-2</v>
      </c>
    </row>
    <row r="393" spans="2:24" x14ac:dyDescent="0.25">
      <c r="B393" s="1">
        <v>40715</v>
      </c>
      <c r="C393" s="13">
        <f>ROW()</f>
        <v>393</v>
      </c>
      <c r="D393">
        <v>0.01</v>
      </c>
      <c r="E393">
        <f t="shared" si="63"/>
        <v>0.01</v>
      </c>
      <c r="F393">
        <v>123.38</v>
      </c>
      <c r="G393">
        <v>48.04</v>
      </c>
      <c r="H393" s="10">
        <f t="shared" ca="1" si="61"/>
        <v>2.4864358248608585</v>
      </c>
      <c r="I393">
        <v>52.01</v>
      </c>
      <c r="J393">
        <v>96.48</v>
      </c>
      <c r="K393">
        <v>16.635255003454954</v>
      </c>
      <c r="L393">
        <v>16.620041527870935</v>
      </c>
      <c r="M393">
        <f ca="1">INDIRECT(J$13&amp;ROW())</f>
        <v>96.48</v>
      </c>
      <c r="N393">
        <f t="shared" ca="1" si="64"/>
        <v>-4.4374009508716172E-2</v>
      </c>
      <c r="O393" s="14">
        <f t="shared" ca="1" si="65"/>
        <v>-4.4374406314351855E-2</v>
      </c>
      <c r="P393" s="14">
        <f t="shared" ca="1" si="66"/>
        <v>1.6941635711099374E-3</v>
      </c>
      <c r="Q393" s="14">
        <f t="shared" ca="1" si="67"/>
        <v>1.6941635711099374E-3</v>
      </c>
      <c r="R393">
        <f t="shared" ca="1" si="68"/>
        <v>181.73598553345363</v>
      </c>
      <c r="S393" t="str">
        <f t="shared" si="69"/>
        <v/>
      </c>
      <c r="T393" s="17" t="str">
        <f>IF(S393=1,R393/INDEX($R369:$R$2011,MATCH(1,S369:S392,0),1)-1,"")</f>
        <v/>
      </c>
      <c r="U393" s="16" t="str">
        <f t="shared" si="70"/>
        <v/>
      </c>
      <c r="V393" s="14" t="str">
        <f t="shared" si="71"/>
        <v/>
      </c>
      <c r="W393" s="14" t="str">
        <f t="shared" si="72"/>
        <v/>
      </c>
      <c r="X393">
        <f t="shared" ca="1" si="62"/>
        <v>1.5532267995215388E-2</v>
      </c>
    </row>
    <row r="394" spans="2:24" x14ac:dyDescent="0.25">
      <c r="B394" s="1">
        <v>40716</v>
      </c>
      <c r="C394" s="13">
        <f>ROW()</f>
        <v>394</v>
      </c>
      <c r="D394">
        <v>0</v>
      </c>
      <c r="E394">
        <f t="shared" si="63"/>
        <v>0</v>
      </c>
      <c r="F394">
        <v>122.64</v>
      </c>
      <c r="G394">
        <v>47.76</v>
      </c>
      <c r="H394" s="10">
        <f t="shared" ca="1" si="61"/>
        <v>2.7698917126949585</v>
      </c>
      <c r="I394">
        <v>52.49</v>
      </c>
      <c r="J394">
        <v>93.28</v>
      </c>
      <c r="K394">
        <v>16.352138062163913</v>
      </c>
      <c r="L394">
        <v>16.3958265345908</v>
      </c>
      <c r="M394">
        <f ca="1">INDIRECT(J$13&amp;ROW())</f>
        <v>93.28</v>
      </c>
      <c r="N394">
        <f t="shared" ca="1" si="64"/>
        <v>-3.3167495854063089E-2</v>
      </c>
      <c r="O394" s="14">
        <f t="shared" ca="1" si="65"/>
        <v>-3.3167495854063089E-2</v>
      </c>
      <c r="P394" s="14">
        <f t="shared" ca="1" si="66"/>
        <v>8.9720065098171332E-4</v>
      </c>
      <c r="Q394" s="14">
        <f t="shared" ca="1" si="67"/>
        <v>8.9720065098171332E-4</v>
      </c>
      <c r="R394">
        <f t="shared" ca="1" si="68"/>
        <v>175.70825798673874</v>
      </c>
      <c r="S394" t="str">
        <f t="shared" si="69"/>
        <v/>
      </c>
      <c r="T394" s="17" t="str">
        <f>IF(S394=1,R394/INDEX($R370:$R$2011,MATCH(1,S370:S393,0),1)-1,"")</f>
        <v/>
      </c>
      <c r="U394" s="16" t="str">
        <f t="shared" si="70"/>
        <v/>
      </c>
      <c r="V394" s="14" t="str">
        <f t="shared" si="71"/>
        <v/>
      </c>
      <c r="W394" s="14" t="str">
        <f t="shared" si="72"/>
        <v/>
      </c>
      <c r="X394">
        <f t="shared" ca="1" si="62"/>
        <v>0.11400088632891299</v>
      </c>
    </row>
    <row r="395" spans="2:24" x14ac:dyDescent="0.25">
      <c r="B395" s="1">
        <v>40717</v>
      </c>
      <c r="C395" s="13">
        <f>ROW()</f>
        <v>395</v>
      </c>
      <c r="D395">
        <v>0.01</v>
      </c>
      <c r="E395">
        <f t="shared" si="63"/>
        <v>0.01</v>
      </c>
      <c r="F395">
        <v>122.29</v>
      </c>
      <c r="G395">
        <v>47.67</v>
      </c>
      <c r="H395" s="10">
        <f t="shared" ca="1" si="61"/>
        <v>2.7324352779087477</v>
      </c>
      <c r="I395">
        <v>52.52</v>
      </c>
      <c r="J395">
        <v>94.2</v>
      </c>
      <c r="K395">
        <v>16.682771613278419</v>
      </c>
      <c r="L395">
        <v>16.435709165453673</v>
      </c>
      <c r="M395">
        <f ca="1">INDIRECT(J$13&amp;ROW())</f>
        <v>94.2</v>
      </c>
      <c r="N395">
        <f t="shared" ca="1" si="64"/>
        <v>9.8627787307032921E-3</v>
      </c>
      <c r="O395" s="14">
        <f t="shared" ca="1" si="65"/>
        <v>9.8623819250676092E-3</v>
      </c>
      <c r="P395" s="14">
        <f t="shared" ca="1" si="66"/>
        <v>1.7099668118791331E-4</v>
      </c>
      <c r="Q395" s="14" t="str">
        <f t="shared" ca="1" si="67"/>
        <v/>
      </c>
      <c r="R395">
        <f t="shared" ca="1" si="68"/>
        <v>177.44122965641927</v>
      </c>
      <c r="S395" t="str">
        <f t="shared" si="69"/>
        <v/>
      </c>
      <c r="T395" s="17" t="str">
        <f>IF(S395=1,R395/INDEX($R371:$R$2011,MATCH(1,S371:S394,0),1)-1,"")</f>
        <v/>
      </c>
      <c r="U395" s="16" t="str">
        <f t="shared" si="70"/>
        <v/>
      </c>
      <c r="V395" s="14" t="str">
        <f t="shared" si="71"/>
        <v/>
      </c>
      <c r="W395" s="14" t="str">
        <f t="shared" si="72"/>
        <v/>
      </c>
      <c r="X395">
        <f t="shared" ca="1" si="62"/>
        <v>-1.3522707264887173E-2</v>
      </c>
    </row>
    <row r="396" spans="2:24" x14ac:dyDescent="0.25">
      <c r="B396" s="1">
        <v>40718</v>
      </c>
      <c r="C396" s="13">
        <f>ROW()</f>
        <v>396</v>
      </c>
      <c r="D396">
        <v>0.01</v>
      </c>
      <c r="E396">
        <f t="shared" si="63"/>
        <v>0.01</v>
      </c>
      <c r="F396">
        <v>120.87</v>
      </c>
      <c r="G396">
        <v>47.14</v>
      </c>
      <c r="H396" s="10">
        <f t="shared" ca="1" si="61"/>
        <v>2.7494248763002318</v>
      </c>
      <c r="I396">
        <v>53.8</v>
      </c>
      <c r="J396">
        <v>94.2</v>
      </c>
      <c r="K396">
        <v>15.790479968329388</v>
      </c>
      <c r="L396">
        <v>16.124780134901119</v>
      </c>
      <c r="M396">
        <f ca="1">INDIRECT(J$13&amp;ROW())</f>
        <v>94.2</v>
      </c>
      <c r="N396">
        <f t="shared" ca="1" si="64"/>
        <v>0</v>
      </c>
      <c r="O396" s="14">
        <f t="shared" ca="1" si="65"/>
        <v>-3.9680563568289529E-7</v>
      </c>
      <c r="P396" s="14">
        <f t="shared" ca="1" si="66"/>
        <v>1.0328453885882804E-5</v>
      </c>
      <c r="Q396" s="14">
        <f t="shared" ca="1" si="67"/>
        <v>1.0328453885882804E-5</v>
      </c>
      <c r="R396">
        <f t="shared" ca="1" si="68"/>
        <v>177.44122965641927</v>
      </c>
      <c r="S396" t="str">
        <f t="shared" si="69"/>
        <v/>
      </c>
      <c r="T396" s="17" t="str">
        <f>IF(S396=1,R396/INDEX($R372:$R$2011,MATCH(1,S372:S395,0),1)-1,"")</f>
        <v/>
      </c>
      <c r="U396" s="16" t="str">
        <f t="shared" si="70"/>
        <v/>
      </c>
      <c r="V396" s="14" t="str">
        <f t="shared" si="71"/>
        <v/>
      </c>
      <c r="W396" s="14" t="str">
        <f t="shared" si="72"/>
        <v/>
      </c>
      <c r="X396">
        <f t="shared" ca="1" si="62"/>
        <v>6.2177496128972441E-3</v>
      </c>
    </row>
    <row r="397" spans="2:24" x14ac:dyDescent="0.25">
      <c r="B397" s="1">
        <v>40721</v>
      </c>
      <c r="C397" s="13">
        <f>ROW()</f>
        <v>397</v>
      </c>
      <c r="D397">
        <v>0.03</v>
      </c>
      <c r="E397">
        <f t="shared" si="63"/>
        <v>0.03</v>
      </c>
      <c r="F397">
        <v>121.94</v>
      </c>
      <c r="G397">
        <v>47.46</v>
      </c>
      <c r="H397" s="10">
        <f t="shared" ca="1" si="61"/>
        <v>2.8145217174996162</v>
      </c>
      <c r="I397">
        <v>52.79</v>
      </c>
      <c r="J397">
        <v>98.12</v>
      </c>
      <c r="K397">
        <v>16.15095519753423</v>
      </c>
      <c r="L397">
        <v>16.324170804867045</v>
      </c>
      <c r="M397">
        <f ca="1">INDIRECT(J$13&amp;ROW())</f>
        <v>98.12</v>
      </c>
      <c r="N397">
        <f t="shared" ca="1" si="64"/>
        <v>4.1613588110403388E-2</v>
      </c>
      <c r="O397" s="14">
        <f t="shared" ca="1" si="65"/>
        <v>4.1612397812040181E-2</v>
      </c>
      <c r="P397" s="14">
        <f t="shared" ca="1" si="66"/>
        <v>2.0094227961906038E-3</v>
      </c>
      <c r="Q397" s="14" t="str">
        <f t="shared" ca="1" si="67"/>
        <v/>
      </c>
      <c r="R397">
        <f t="shared" ca="1" si="68"/>
        <v>184.82519590114498</v>
      </c>
      <c r="S397" t="str">
        <f t="shared" si="69"/>
        <v/>
      </c>
      <c r="T397" s="17" t="str">
        <f>IF(S397=1,R397/INDEX($R373:$R$2011,MATCH(1,S373:S396,0),1)-1,"")</f>
        <v/>
      </c>
      <c r="U397" s="16" t="str">
        <f t="shared" si="70"/>
        <v/>
      </c>
      <c r="V397" s="14" t="str">
        <f t="shared" si="71"/>
        <v/>
      </c>
      <c r="W397" s="14" t="str">
        <f t="shared" si="72"/>
        <v/>
      </c>
      <c r="X397">
        <f t="shared" ca="1" si="62"/>
        <v>2.3676530230199326E-2</v>
      </c>
    </row>
    <row r="398" spans="2:24" x14ac:dyDescent="0.25">
      <c r="B398" s="1">
        <v>40722</v>
      </c>
      <c r="C398" s="13">
        <f>ROW()</f>
        <v>398</v>
      </c>
      <c r="D398">
        <v>0.02</v>
      </c>
      <c r="E398">
        <f t="shared" si="63"/>
        <v>0.02</v>
      </c>
      <c r="F398">
        <v>123.54</v>
      </c>
      <c r="G398">
        <v>48.14</v>
      </c>
      <c r="H398" s="10">
        <f t="shared" ca="1" si="61"/>
        <v>2.9002345620146301</v>
      </c>
      <c r="I398">
        <v>52.41</v>
      </c>
      <c r="J398">
        <v>96.68</v>
      </c>
      <c r="K398">
        <v>16.924327181120287</v>
      </c>
      <c r="L398">
        <v>16.516745028652299</v>
      </c>
      <c r="M398">
        <f ca="1">INDIRECT(J$13&amp;ROW())</f>
        <v>96.68</v>
      </c>
      <c r="N398">
        <f t="shared" ca="1" si="64"/>
        <v>-1.4675907052588588E-2</v>
      </c>
      <c r="O398" s="14">
        <f t="shared" ca="1" si="65"/>
        <v>-1.4676700624342676E-2</v>
      </c>
      <c r="P398" s="14">
        <f t="shared" ca="1" si="66"/>
        <v>1.3138919550303928E-4</v>
      </c>
      <c r="Q398" s="14">
        <f t="shared" ca="1" si="67"/>
        <v>1.3138919550303928E-4</v>
      </c>
      <c r="R398">
        <f t="shared" ca="1" si="68"/>
        <v>182.1127185051233</v>
      </c>
      <c r="S398" t="str">
        <f t="shared" si="69"/>
        <v/>
      </c>
      <c r="T398" s="17" t="str">
        <f>IF(S398=1,R398/INDEX($R374:$R$2011,MATCH(1,S374:S397,0),1)-1,"")</f>
        <v/>
      </c>
      <c r="U398" s="16" t="str">
        <f t="shared" si="70"/>
        <v/>
      </c>
      <c r="V398" s="14" t="str">
        <f t="shared" si="71"/>
        <v/>
      </c>
      <c r="W398" s="14" t="str">
        <f t="shared" si="72"/>
        <v/>
      </c>
      <c r="X398">
        <f t="shared" ca="1" si="62"/>
        <v>3.0453786866196337E-2</v>
      </c>
    </row>
    <row r="399" spans="2:24" x14ac:dyDescent="0.25">
      <c r="B399" s="1">
        <v>40723</v>
      </c>
      <c r="C399" s="13">
        <f>ROW()</f>
        <v>399</v>
      </c>
      <c r="D399">
        <v>0.01</v>
      </c>
      <c r="E399">
        <f t="shared" si="63"/>
        <v>0.01</v>
      </c>
      <c r="F399">
        <v>124.59</v>
      </c>
      <c r="G399">
        <v>48.57</v>
      </c>
      <c r="H399" s="10">
        <f t="shared" ca="1" si="61"/>
        <v>2.7965529656174306</v>
      </c>
      <c r="I399">
        <v>51.56</v>
      </c>
      <c r="J399">
        <v>92.76</v>
      </c>
      <c r="K399">
        <v>17.730709069525076</v>
      </c>
      <c r="L399">
        <v>16.789300018524358</v>
      </c>
      <c r="M399">
        <f ca="1">INDIRECT(J$13&amp;ROW())</f>
        <v>92.76</v>
      </c>
      <c r="N399">
        <f t="shared" ca="1" si="64"/>
        <v>-4.054613156805964E-2</v>
      </c>
      <c r="O399" s="14">
        <f t="shared" ca="1" si="65"/>
        <v>-4.0546528373695323E-2</v>
      </c>
      <c r="P399" s="14">
        <f t="shared" ca="1" si="66"/>
        <v>1.3937036372557638E-3</v>
      </c>
      <c r="Q399" s="14">
        <f t="shared" ca="1" si="67"/>
        <v>1.3937036372557638E-3</v>
      </c>
      <c r="R399">
        <f t="shared" ca="1" si="68"/>
        <v>174.72875226039756</v>
      </c>
      <c r="S399" t="str">
        <f t="shared" si="69"/>
        <v/>
      </c>
      <c r="T399" s="17" t="str">
        <f>IF(S399=1,R399/INDEX($R375:$R$2011,MATCH(1,S375:S398,0),1)-1,"")</f>
        <v/>
      </c>
      <c r="U399" s="16" t="str">
        <f t="shared" si="70"/>
        <v/>
      </c>
      <c r="V399" s="14" t="str">
        <f t="shared" si="71"/>
        <v/>
      </c>
      <c r="W399" s="14" t="str">
        <f t="shared" si="72"/>
        <v/>
      </c>
      <c r="X399">
        <f t="shared" ca="1" si="62"/>
        <v>-3.5749383086165945E-2</v>
      </c>
    </row>
    <row r="400" spans="2:24" x14ac:dyDescent="0.25">
      <c r="B400" s="1">
        <v>40724</v>
      </c>
      <c r="C400" s="13">
        <f>ROW()</f>
        <v>400</v>
      </c>
      <c r="D400">
        <v>0.01</v>
      </c>
      <c r="E400">
        <f t="shared" si="63"/>
        <v>0.01</v>
      </c>
      <c r="F400">
        <v>125.79</v>
      </c>
      <c r="G400">
        <v>49.02</v>
      </c>
      <c r="H400" s="10">
        <f t="shared" ca="1" si="61"/>
        <v>2.8685635820358724</v>
      </c>
      <c r="I400">
        <v>50.37</v>
      </c>
      <c r="J400">
        <v>88.12</v>
      </c>
      <c r="K400">
        <v>18.399168287026239</v>
      </c>
      <c r="L400">
        <v>17.158731007476664</v>
      </c>
      <c r="M400">
        <f ca="1">INDIRECT(J$13&amp;ROW())</f>
        <v>88.12</v>
      </c>
      <c r="N400">
        <f t="shared" ca="1" si="64"/>
        <v>-5.0021561017680072E-2</v>
      </c>
      <c r="O400" s="14">
        <f t="shared" ca="1" si="65"/>
        <v>-5.0021957823315755E-2</v>
      </c>
      <c r="P400" s="14">
        <f t="shared" ca="1" si="66"/>
        <v>2.1909673151784223E-3</v>
      </c>
      <c r="Q400" s="14">
        <f t="shared" ca="1" si="67"/>
        <v>2.1909673151784223E-3</v>
      </c>
      <c r="R400">
        <f t="shared" ca="1" si="68"/>
        <v>165.98854731766099</v>
      </c>
      <c r="S400">
        <f t="shared" si="69"/>
        <v>1</v>
      </c>
      <c r="T400" s="17">
        <f ca="1">IF(S400=1,R400/INDEX($R376:$R$2011,MATCH(1,S376:S399,0),1)-1,"")</f>
        <v>4.1020966271647641E-3</v>
      </c>
      <c r="U400" s="16">
        <f t="shared" ca="1" si="70"/>
        <v>4.0937636757514273E-3</v>
      </c>
      <c r="V400" s="14">
        <f t="shared" ca="1" si="71"/>
        <v>4.3722172244588945E-3</v>
      </c>
      <c r="W400" s="14" t="str">
        <f t="shared" ca="1" si="72"/>
        <v/>
      </c>
      <c r="X400">
        <f t="shared" ca="1" si="62"/>
        <v>2.5749777423773136E-2</v>
      </c>
    </row>
    <row r="401" spans="2:24" x14ac:dyDescent="0.25">
      <c r="B401" s="1">
        <v>40725</v>
      </c>
      <c r="C401" s="13">
        <f>ROW()</f>
        <v>401</v>
      </c>
      <c r="D401">
        <v>0.01</v>
      </c>
      <c r="E401">
        <f t="shared" si="63"/>
        <v>0.01</v>
      </c>
      <c r="F401">
        <v>127.64</v>
      </c>
      <c r="G401">
        <v>49.77</v>
      </c>
      <c r="H401" s="10">
        <f t="shared" ca="1" si="61"/>
        <v>2.8094612233057772</v>
      </c>
      <c r="I401">
        <v>48.11</v>
      </c>
      <c r="J401">
        <v>84.56</v>
      </c>
      <c r="K401">
        <v>19.185743177875512</v>
      </c>
      <c r="L401">
        <v>17.914553918540339</v>
      </c>
      <c r="M401">
        <f ca="1">INDIRECT(J$13&amp;ROW())</f>
        <v>84.56</v>
      </c>
      <c r="N401">
        <f t="shared" ca="1" si="64"/>
        <v>-4.0399455288243291E-2</v>
      </c>
      <c r="O401" s="14">
        <f t="shared" ca="1" si="65"/>
        <v>-4.0399852093878974E-2</v>
      </c>
      <c r="P401" s="14">
        <f t="shared" ca="1" si="66"/>
        <v>1.3827736135831716E-3</v>
      </c>
      <c r="Q401" s="14">
        <f t="shared" ca="1" si="67"/>
        <v>1.3827736135831716E-3</v>
      </c>
      <c r="R401">
        <f t="shared" ca="1" si="68"/>
        <v>159.28270042194069</v>
      </c>
      <c r="S401" t="str">
        <f t="shared" si="69"/>
        <v/>
      </c>
      <c r="T401" s="17" t="str">
        <f>IF(S401=1,R401/INDEX($R377:$R$2011,MATCH(1,S377:S400,0),1)-1,"")</f>
        <v/>
      </c>
      <c r="U401" s="16" t="str">
        <f t="shared" si="70"/>
        <v/>
      </c>
      <c r="V401" s="14" t="str">
        <f t="shared" si="71"/>
        <v/>
      </c>
      <c r="W401" s="14" t="str">
        <f t="shared" si="72"/>
        <v/>
      </c>
      <c r="X401">
        <f t="shared" ca="1" si="62"/>
        <v>-2.0603468265517372E-2</v>
      </c>
    </row>
    <row r="402" spans="2:24" x14ac:dyDescent="0.25">
      <c r="B402" s="1">
        <v>40729</v>
      </c>
      <c r="C402" s="13">
        <f>ROW()</f>
        <v>402</v>
      </c>
      <c r="D402">
        <v>0</v>
      </c>
      <c r="E402">
        <f t="shared" si="63"/>
        <v>0</v>
      </c>
      <c r="F402">
        <v>127.54</v>
      </c>
      <c r="G402">
        <v>49.65</v>
      </c>
      <c r="H402" s="10">
        <f t="shared" ca="1" si="61"/>
        <v>2.673912781878752</v>
      </c>
      <c r="I402">
        <v>48.43</v>
      </c>
      <c r="J402">
        <v>81.16</v>
      </c>
      <c r="K402">
        <v>19.093262072140202</v>
      </c>
      <c r="L402">
        <v>17.848282169525394</v>
      </c>
      <c r="M402">
        <f ca="1">INDIRECT(J$13&amp;ROW())</f>
        <v>81.16</v>
      </c>
      <c r="N402">
        <f t="shared" ca="1" si="64"/>
        <v>-4.0208136234626379E-2</v>
      </c>
      <c r="O402" s="14">
        <f t="shared" ca="1" si="65"/>
        <v>-4.0208136234626379E-2</v>
      </c>
      <c r="P402" s="14">
        <f t="shared" ca="1" si="66"/>
        <v>1.3685522054692669E-3</v>
      </c>
      <c r="Q402" s="14">
        <f t="shared" ca="1" si="67"/>
        <v>1.3685522054692669E-3</v>
      </c>
      <c r="R402">
        <f t="shared" ca="1" si="68"/>
        <v>152.87823990355611</v>
      </c>
      <c r="S402" t="str">
        <f t="shared" si="69"/>
        <v/>
      </c>
      <c r="T402" s="17" t="str">
        <f>IF(S402=1,R402/INDEX($R378:$R$2011,MATCH(1,S378:S401,0),1)-1,"")</f>
        <v/>
      </c>
      <c r="U402" s="16" t="str">
        <f t="shared" si="70"/>
        <v/>
      </c>
      <c r="V402" s="14" t="str">
        <f t="shared" si="71"/>
        <v/>
      </c>
      <c r="W402" s="14" t="str">
        <f t="shared" si="72"/>
        <v/>
      </c>
      <c r="X402">
        <f t="shared" ca="1" si="62"/>
        <v>-4.8247130197985398E-2</v>
      </c>
    </row>
    <row r="403" spans="2:24" x14ac:dyDescent="0.25">
      <c r="B403" s="1">
        <v>40730</v>
      </c>
      <c r="C403" s="13">
        <f>ROW()</f>
        <v>403</v>
      </c>
      <c r="D403">
        <v>0.02</v>
      </c>
      <c r="E403">
        <f t="shared" si="63"/>
        <v>0.02</v>
      </c>
      <c r="F403">
        <v>127.69</v>
      </c>
      <c r="G403">
        <v>49.68</v>
      </c>
      <c r="H403" s="10">
        <f t="shared" ca="1" si="61"/>
        <v>2.5711266300956428</v>
      </c>
      <c r="I403">
        <v>48.01</v>
      </c>
      <c r="J403">
        <v>81.44</v>
      </c>
      <c r="K403">
        <v>18.797293490098234</v>
      </c>
      <c r="L403">
        <v>17.956634154832049</v>
      </c>
      <c r="M403">
        <f ca="1">INDIRECT(J$13&amp;ROW())</f>
        <v>81.44</v>
      </c>
      <c r="N403">
        <f t="shared" ca="1" si="64"/>
        <v>3.4499753573189462E-3</v>
      </c>
      <c r="O403" s="14">
        <f t="shared" ca="1" si="65"/>
        <v>3.4491817855648588E-3</v>
      </c>
      <c r="P403" s="14">
        <f t="shared" ca="1" si="66"/>
        <v>4.44004969922919E-5</v>
      </c>
      <c r="Q403" s="14" t="str">
        <f t="shared" ca="1" si="67"/>
        <v/>
      </c>
      <c r="R403">
        <f t="shared" ca="1" si="68"/>
        <v>153.40566606389368</v>
      </c>
      <c r="S403" t="str">
        <f t="shared" si="69"/>
        <v/>
      </c>
      <c r="T403" s="17" t="str">
        <f>IF(S403=1,R403/INDEX($R379:$R$2011,MATCH(1,S379:S402,0),1)-1,"")</f>
        <v/>
      </c>
      <c r="U403" s="16" t="str">
        <f t="shared" si="70"/>
        <v/>
      </c>
      <c r="V403" s="14" t="str">
        <f t="shared" si="71"/>
        <v/>
      </c>
      <c r="W403" s="14" t="str">
        <f t="shared" si="72"/>
        <v/>
      </c>
      <c r="X403">
        <f t="shared" ca="1" si="62"/>
        <v>-3.844035320811362E-2</v>
      </c>
    </row>
    <row r="404" spans="2:24" x14ac:dyDescent="0.25">
      <c r="B404" s="1">
        <v>40731</v>
      </c>
      <c r="C404" s="13">
        <f>ROW()</f>
        <v>404</v>
      </c>
      <c r="D404">
        <v>0.02</v>
      </c>
      <c r="E404">
        <f t="shared" si="63"/>
        <v>0.02</v>
      </c>
      <c r="F404">
        <v>129.02000000000001</v>
      </c>
      <c r="G404">
        <v>50.28</v>
      </c>
      <c r="H404" s="10">
        <f t="shared" ca="1" si="61"/>
        <v>2.553471933660318</v>
      </c>
      <c r="I404">
        <v>47.07</v>
      </c>
      <c r="J404">
        <v>82.72</v>
      </c>
      <c r="K404">
        <v>19.323864414364664</v>
      </c>
      <c r="L404">
        <v>18.410505163750383</v>
      </c>
      <c r="M404">
        <f ca="1">INDIRECT(J$13&amp;ROW())</f>
        <v>82.72</v>
      </c>
      <c r="N404">
        <f t="shared" ca="1" si="64"/>
        <v>1.5717092337917515E-2</v>
      </c>
      <c r="O404" s="14">
        <f t="shared" ca="1" si="65"/>
        <v>1.5716298766163428E-2</v>
      </c>
      <c r="P404" s="14">
        <f t="shared" ca="1" si="66"/>
        <v>3.5836332946842124E-4</v>
      </c>
      <c r="Q404" s="14" t="str">
        <f t="shared" ca="1" si="67"/>
        <v/>
      </c>
      <c r="R404">
        <f t="shared" ca="1" si="68"/>
        <v>155.81675708257964</v>
      </c>
      <c r="S404" t="str">
        <f t="shared" si="69"/>
        <v/>
      </c>
      <c r="T404" s="17" t="str">
        <f>IF(S404=1,R404/INDEX($R380:$R$2011,MATCH(1,S380:S403,0),1)-1,"")</f>
        <v/>
      </c>
      <c r="U404" s="16" t="str">
        <f t="shared" si="70"/>
        <v/>
      </c>
      <c r="V404" s="14" t="str">
        <f t="shared" si="71"/>
        <v/>
      </c>
      <c r="W404" s="14" t="str">
        <f t="shared" si="72"/>
        <v/>
      </c>
      <c r="X404">
        <f t="shared" ca="1" si="62"/>
        <v>-6.8665215585543985E-3</v>
      </c>
    </row>
    <row r="405" spans="2:24" x14ac:dyDescent="0.25">
      <c r="B405" s="1">
        <v>40732</v>
      </c>
      <c r="C405" s="13">
        <f>ROW()</f>
        <v>405</v>
      </c>
      <c r="D405">
        <v>0.01</v>
      </c>
      <c r="E405">
        <f t="shared" si="63"/>
        <v>0.01</v>
      </c>
      <c r="F405">
        <v>128.1</v>
      </c>
      <c r="G405">
        <v>49.84</v>
      </c>
      <c r="H405" s="10">
        <f t="shared" ca="1" si="61"/>
        <v>2.3570845032080805</v>
      </c>
      <c r="I405">
        <v>47.19</v>
      </c>
      <c r="J405">
        <v>80.44</v>
      </c>
      <c r="K405">
        <v>18.896843548368121</v>
      </c>
      <c r="L405">
        <v>18.183212982338539</v>
      </c>
      <c r="M405">
        <f ca="1">INDIRECT(J$13&amp;ROW())</f>
        <v>80.44</v>
      </c>
      <c r="N405">
        <f t="shared" ca="1" si="64"/>
        <v>-2.756286266924568E-2</v>
      </c>
      <c r="O405" s="14">
        <f t="shared" ca="1" si="65"/>
        <v>-2.7563259474881363E-2</v>
      </c>
      <c r="P405" s="14">
        <f t="shared" ca="1" si="66"/>
        <v>5.9287728134863006E-4</v>
      </c>
      <c r="Q405" s="14">
        <f t="shared" ca="1" si="67"/>
        <v>5.9287728134863006E-4</v>
      </c>
      <c r="R405">
        <f t="shared" ca="1" si="68"/>
        <v>151.52200120554528</v>
      </c>
      <c r="S405" t="str">
        <f t="shared" si="69"/>
        <v/>
      </c>
      <c r="T405" s="17" t="str">
        <f>IF(S405=1,R405/INDEX($R381:$R$2011,MATCH(1,S381:S404,0),1)-1,"")</f>
        <v/>
      </c>
      <c r="U405" s="16" t="str">
        <f t="shared" si="70"/>
        <v/>
      </c>
      <c r="V405" s="14" t="str">
        <f t="shared" si="71"/>
        <v/>
      </c>
      <c r="W405" s="14" t="str">
        <f t="shared" si="72"/>
        <v/>
      </c>
      <c r="X405">
        <f t="shared" ca="1" si="62"/>
        <v>-7.6909962417610264E-2</v>
      </c>
    </row>
    <row r="406" spans="2:24" x14ac:dyDescent="0.25">
      <c r="B406" s="1">
        <v>40735</v>
      </c>
      <c r="C406" s="13">
        <f>ROW()</f>
        <v>406</v>
      </c>
      <c r="D406">
        <v>0.03</v>
      </c>
      <c r="E406">
        <f t="shared" si="63"/>
        <v>0.03</v>
      </c>
      <c r="F406">
        <v>125.79</v>
      </c>
      <c r="G406">
        <v>48.78</v>
      </c>
      <c r="H406" s="10">
        <f t="shared" ca="1" si="61"/>
        <v>2.4684108592031317</v>
      </c>
      <c r="I406">
        <v>49.41</v>
      </c>
      <c r="J406">
        <v>81.400000000000006</v>
      </c>
      <c r="K406">
        <v>17.337878092769749</v>
      </c>
      <c r="L406">
        <v>17.530514861029058</v>
      </c>
      <c r="M406">
        <f ca="1">INDIRECT(J$13&amp;ROW())</f>
        <v>81.400000000000006</v>
      </c>
      <c r="N406">
        <f t="shared" ca="1" si="64"/>
        <v>1.1934361014420691E-2</v>
      </c>
      <c r="O406" s="14">
        <f t="shared" ca="1" si="65"/>
        <v>1.1933170716057484E-2</v>
      </c>
      <c r="P406" s="14">
        <f t="shared" ca="1" si="66"/>
        <v>2.2944247628459022E-4</v>
      </c>
      <c r="Q406" s="14" t="str">
        <f t="shared" ca="1" si="67"/>
        <v/>
      </c>
      <c r="R406">
        <f t="shared" ca="1" si="68"/>
        <v>153.33031946955975</v>
      </c>
      <c r="S406" t="str">
        <f t="shared" si="69"/>
        <v/>
      </c>
      <c r="T406" s="17" t="str">
        <f>IF(S406=1,R406/INDEX($R382:$R$2011,MATCH(1,S382:S405,0),1)-1,"")</f>
        <v/>
      </c>
      <c r="U406" s="16" t="str">
        <f t="shared" si="70"/>
        <v/>
      </c>
      <c r="V406" s="14" t="str">
        <f t="shared" si="71"/>
        <v/>
      </c>
      <c r="W406" s="14" t="str">
        <f t="shared" si="72"/>
        <v/>
      </c>
      <c r="X406">
        <f t="shared" ca="1" si="62"/>
        <v>4.7230532398618699E-2</v>
      </c>
    </row>
    <row r="407" spans="2:24" x14ac:dyDescent="0.25">
      <c r="B407" s="1">
        <v>40736</v>
      </c>
      <c r="C407" s="13">
        <f>ROW()</f>
        <v>407</v>
      </c>
      <c r="D407">
        <v>0</v>
      </c>
      <c r="E407">
        <f t="shared" si="63"/>
        <v>0</v>
      </c>
      <c r="F407">
        <v>125.24</v>
      </c>
      <c r="G407">
        <v>48.58</v>
      </c>
      <c r="H407" s="10">
        <f t="shared" ca="1" si="61"/>
        <v>2.4944020513677443</v>
      </c>
      <c r="I407">
        <v>50.25</v>
      </c>
      <c r="J407">
        <v>88.08</v>
      </c>
      <c r="K407">
        <v>16.898775227427723</v>
      </c>
      <c r="L407">
        <v>17.120235392596868</v>
      </c>
      <c r="M407">
        <f ca="1">INDIRECT(J$13&amp;ROW())</f>
        <v>88.08</v>
      </c>
      <c r="N407">
        <f t="shared" ca="1" si="64"/>
        <v>8.2063882063881932E-2</v>
      </c>
      <c r="O407" s="14">
        <f t="shared" ca="1" si="65"/>
        <v>8.2063882063881932E-2</v>
      </c>
      <c r="P407" s="14">
        <f t="shared" ca="1" si="66"/>
        <v>7.272349235012022E-3</v>
      </c>
      <c r="Q407" s="14" t="str">
        <f t="shared" ca="1" si="67"/>
        <v/>
      </c>
      <c r="R407">
        <f t="shared" ca="1" si="68"/>
        <v>165.91320072332704</v>
      </c>
      <c r="S407" t="str">
        <f t="shared" si="69"/>
        <v/>
      </c>
      <c r="T407" s="17" t="str">
        <f>IF(S407=1,R407/INDEX($R383:$R$2011,MATCH(1,S383:S406,0),1)-1,"")</f>
        <v/>
      </c>
      <c r="U407" s="16" t="str">
        <f t="shared" si="70"/>
        <v/>
      </c>
      <c r="V407" s="14" t="str">
        <f t="shared" si="71"/>
        <v/>
      </c>
      <c r="W407" s="14" t="str">
        <f t="shared" si="72"/>
        <v/>
      </c>
      <c r="X407">
        <f t="shared" ca="1" si="62"/>
        <v>1.0529524316305753E-2</v>
      </c>
    </row>
    <row r="408" spans="2:24" x14ac:dyDescent="0.25">
      <c r="B408" s="1">
        <v>40737</v>
      </c>
      <c r="C408" s="13">
        <f>ROW()</f>
        <v>408</v>
      </c>
      <c r="D408">
        <v>0</v>
      </c>
      <c r="E408">
        <f t="shared" si="63"/>
        <v>0</v>
      </c>
      <c r="F408">
        <v>125.66</v>
      </c>
      <c r="G408">
        <v>48.68</v>
      </c>
      <c r="H408" s="10">
        <f t="shared" ref="H408:H471" ca="1" si="73">H407*(1+X408)</f>
        <v>2.5052472740354421</v>
      </c>
      <c r="I408">
        <v>50.12</v>
      </c>
      <c r="J408">
        <v>90.28</v>
      </c>
      <c r="K408">
        <v>16.810901060582712</v>
      </c>
      <c r="L408">
        <v>17.129481060312724</v>
      </c>
      <c r="M408">
        <f ca="1">INDIRECT(J$13&amp;ROW())</f>
        <v>90.28</v>
      </c>
      <c r="N408">
        <f t="shared" ca="1" si="64"/>
        <v>2.4977293369663922E-2</v>
      </c>
      <c r="O408" s="14">
        <f t="shared" ca="1" si="65"/>
        <v>2.4977293369663922E-2</v>
      </c>
      <c r="P408" s="14">
        <f t="shared" ca="1" si="66"/>
        <v>7.9475962221005271E-4</v>
      </c>
      <c r="Q408" s="14" t="str">
        <f t="shared" ca="1" si="67"/>
        <v/>
      </c>
      <c r="R408">
        <f t="shared" ca="1" si="68"/>
        <v>170.05726341169353</v>
      </c>
      <c r="S408" t="str">
        <f t="shared" si="69"/>
        <v/>
      </c>
      <c r="T408" s="17" t="str">
        <f>IF(S408=1,R408/INDEX($R384:$R$2011,MATCH(1,S384:S407,0),1)-1,"")</f>
        <v/>
      </c>
      <c r="U408" s="16" t="str">
        <f t="shared" si="70"/>
        <v/>
      </c>
      <c r="V408" s="14" t="str">
        <f t="shared" si="71"/>
        <v/>
      </c>
      <c r="W408" s="14" t="str">
        <f t="shared" si="72"/>
        <v/>
      </c>
      <c r="X408">
        <f t="shared" ref="X408:X471" ca="1" si="74">NORMINV(RAND(), 0, 0.04)</f>
        <v>4.3478246266480227E-3</v>
      </c>
    </row>
    <row r="409" spans="2:24" x14ac:dyDescent="0.25">
      <c r="B409" s="1">
        <v>40738</v>
      </c>
      <c r="C409" s="13">
        <f>ROW()</f>
        <v>409</v>
      </c>
      <c r="D409">
        <v>0</v>
      </c>
      <c r="E409">
        <f t="shared" ref="E409:E472" si="75">IF(E$19="",D409,E$19)</f>
        <v>0</v>
      </c>
      <c r="F409">
        <v>124.79</v>
      </c>
      <c r="G409">
        <v>48.19</v>
      </c>
      <c r="H409" s="10">
        <f t="shared" ca="1" si="73"/>
        <v>2.7071861088627278</v>
      </c>
      <c r="I409">
        <v>51.28</v>
      </c>
      <c r="J409">
        <v>90.28</v>
      </c>
      <c r="K409">
        <v>16.28175912894276</v>
      </c>
      <c r="L409">
        <v>16.883062103458883</v>
      </c>
      <c r="M409">
        <f ca="1">INDIRECT(J$13&amp;ROW())</f>
        <v>90.28</v>
      </c>
      <c r="N409">
        <f t="shared" ca="1" si="64"/>
        <v>0</v>
      </c>
      <c r="O409" s="14">
        <f t="shared" ca="1" si="65"/>
        <v>0</v>
      </c>
      <c r="P409" s="14">
        <f t="shared" ca="1" si="66"/>
        <v>1.0331004544258724E-5</v>
      </c>
      <c r="Q409" s="14" t="str">
        <f t="shared" ca="1" si="67"/>
        <v/>
      </c>
      <c r="R409">
        <f t="shared" ca="1" si="68"/>
        <v>170.05726341169353</v>
      </c>
      <c r="S409" t="str">
        <f t="shared" si="69"/>
        <v/>
      </c>
      <c r="T409" s="17" t="str">
        <f>IF(S409=1,R409/INDEX($R385:$R$2011,MATCH(1,S385:S408,0),1)-1,"")</f>
        <v/>
      </c>
      <c r="U409" s="16" t="str">
        <f t="shared" si="70"/>
        <v/>
      </c>
      <c r="V409" s="14" t="str">
        <f t="shared" si="71"/>
        <v/>
      </c>
      <c r="W409" s="14" t="str">
        <f t="shared" si="72"/>
        <v/>
      </c>
      <c r="X409">
        <f t="shared" ca="1" si="74"/>
        <v>8.0606348491102542E-2</v>
      </c>
    </row>
    <row r="410" spans="2:24" x14ac:dyDescent="0.25">
      <c r="B410" s="1">
        <v>40739</v>
      </c>
      <c r="C410" s="13">
        <f>ROW()</f>
        <v>410</v>
      </c>
      <c r="D410">
        <v>0</v>
      </c>
      <c r="E410">
        <f t="shared" si="75"/>
        <v>0</v>
      </c>
      <c r="F410">
        <v>125.52</v>
      </c>
      <c r="G410">
        <v>48.46</v>
      </c>
      <c r="H410" s="10">
        <f t="shared" ca="1" si="73"/>
        <v>2.7908303887841366</v>
      </c>
      <c r="I410">
        <v>50.3</v>
      </c>
      <c r="J410">
        <v>93.52</v>
      </c>
      <c r="K410">
        <v>16.643613115034874</v>
      </c>
      <c r="L410">
        <v>17.125074679736272</v>
      </c>
      <c r="M410">
        <f ca="1">INDIRECT(J$13&amp;ROW())</f>
        <v>93.52</v>
      </c>
      <c r="N410">
        <f t="shared" ref="N410:N473" ca="1" si="76">M410/M409-1</f>
        <v>3.5888347363757234E-2</v>
      </c>
      <c r="O410" s="14">
        <f t="shared" ref="O410:O473" ca="1" si="77">N410-((1+E410/100)^(1/252)-1)</f>
        <v>3.5888347363757234E-2</v>
      </c>
      <c r="P410" s="14">
        <f t="shared" ref="P410:P473" ca="1" si="78">(O410-O$7)^2</f>
        <v>1.5290082724202995E-3</v>
      </c>
      <c r="Q410" s="14" t="str">
        <f t="shared" ref="Q410:Q473" ca="1" si="79">IF(O410&lt;0,(O410-O$7)^2,"")</f>
        <v/>
      </c>
      <c r="R410">
        <f t="shared" ref="R410:R473" ca="1" si="80">(N410+1)*R409</f>
        <v>176.16033755274233</v>
      </c>
      <c r="S410" t="str">
        <f t="shared" si="69"/>
        <v/>
      </c>
      <c r="T410" s="17" t="str">
        <f>IF(S410=1,R410/INDEX($R386:$R$2011,MATCH(1,S386:S409,0),1)-1,"")</f>
        <v/>
      </c>
      <c r="U410" s="16" t="str">
        <f t="shared" si="70"/>
        <v/>
      </c>
      <c r="V410" s="14" t="str">
        <f t="shared" si="71"/>
        <v/>
      </c>
      <c r="W410" s="14" t="str">
        <f t="shared" si="72"/>
        <v/>
      </c>
      <c r="X410">
        <f t="shared" ca="1" si="74"/>
        <v>3.0897129549969208E-2</v>
      </c>
    </row>
    <row r="411" spans="2:24" x14ac:dyDescent="0.25">
      <c r="B411" s="1">
        <v>40742</v>
      </c>
      <c r="C411" s="13">
        <f>ROW()</f>
        <v>411</v>
      </c>
      <c r="D411">
        <v>0.03</v>
      </c>
      <c r="E411">
        <f t="shared" si="75"/>
        <v>0.03</v>
      </c>
      <c r="F411">
        <v>124.49</v>
      </c>
      <c r="G411">
        <v>47.88</v>
      </c>
      <c r="H411" s="10">
        <f t="shared" ca="1" si="73"/>
        <v>2.8147858216683721</v>
      </c>
      <c r="I411">
        <v>50.99</v>
      </c>
      <c r="J411">
        <v>92.64</v>
      </c>
      <c r="K411">
        <v>15.963726653070479</v>
      </c>
      <c r="L411">
        <v>16.820706388234424</v>
      </c>
      <c r="M411">
        <f ca="1">INDIRECT(J$13&amp;ROW())</f>
        <v>92.64</v>
      </c>
      <c r="N411">
        <f t="shared" ca="1" si="76"/>
        <v>-9.4097519247219319E-3</v>
      </c>
      <c r="O411" s="14">
        <f t="shared" ca="1" si="77"/>
        <v>-9.4109422230851392E-3</v>
      </c>
      <c r="P411" s="14">
        <f t="shared" ca="1" si="78"/>
        <v>3.8399762814730716E-5</v>
      </c>
      <c r="Q411" s="14">
        <f t="shared" ca="1" si="79"/>
        <v>3.8399762814730716E-5</v>
      </c>
      <c r="R411">
        <f t="shared" ca="1" si="80"/>
        <v>174.50271247739576</v>
      </c>
      <c r="S411" t="str">
        <f t="shared" si="69"/>
        <v/>
      </c>
      <c r="T411" s="17" t="str">
        <f>IF(S411=1,R411/INDEX($R387:$R$2011,MATCH(1,S387:S410,0),1)-1,"")</f>
        <v/>
      </c>
      <c r="U411" s="16" t="str">
        <f t="shared" si="70"/>
        <v/>
      </c>
      <c r="V411" s="14" t="str">
        <f t="shared" si="71"/>
        <v/>
      </c>
      <c r="W411" s="14" t="str">
        <f t="shared" si="72"/>
        <v/>
      </c>
      <c r="X411">
        <f t="shared" ca="1" si="74"/>
        <v>8.5836219142905266E-3</v>
      </c>
    </row>
    <row r="412" spans="2:24" x14ac:dyDescent="0.25">
      <c r="B412" s="1">
        <v>40743</v>
      </c>
      <c r="C412" s="13">
        <f>ROW()</f>
        <v>412</v>
      </c>
      <c r="D412">
        <v>0.02</v>
      </c>
      <c r="E412">
        <f t="shared" si="75"/>
        <v>0.02</v>
      </c>
      <c r="F412">
        <v>126.51</v>
      </c>
      <c r="G412">
        <v>48.72</v>
      </c>
      <c r="H412" s="10">
        <f t="shared" ca="1" si="73"/>
        <v>2.6564805438368464</v>
      </c>
      <c r="I412">
        <v>49.7</v>
      </c>
      <c r="J412">
        <v>94.56</v>
      </c>
      <c r="K412">
        <v>16.94130843758257</v>
      </c>
      <c r="L412">
        <v>17.290722035270488</v>
      </c>
      <c r="M412">
        <f ca="1">INDIRECT(J$13&amp;ROW())</f>
        <v>94.56</v>
      </c>
      <c r="N412">
        <f t="shared" ca="1" si="76"/>
        <v>2.0725388601036343E-2</v>
      </c>
      <c r="O412" s="14">
        <f t="shared" ca="1" si="77"/>
        <v>2.0724595029282256E-2</v>
      </c>
      <c r="P412" s="14">
        <f t="shared" ca="1" si="78"/>
        <v>5.7306533325757008E-4</v>
      </c>
      <c r="Q412" s="14" t="str">
        <f t="shared" ca="1" si="79"/>
        <v/>
      </c>
      <c r="R412">
        <f t="shared" ca="1" si="80"/>
        <v>178.11934900542471</v>
      </c>
      <c r="S412" t="str">
        <f t="shared" si="69"/>
        <v/>
      </c>
      <c r="T412" s="17" t="str">
        <f>IF(S412=1,R412/INDEX($R388:$R$2011,MATCH(1,S388:S411,0),1)-1,"")</f>
        <v/>
      </c>
      <c r="U412" s="16" t="str">
        <f t="shared" si="70"/>
        <v/>
      </c>
      <c r="V412" s="14" t="str">
        <f t="shared" si="71"/>
        <v/>
      </c>
      <c r="W412" s="14" t="str">
        <f t="shared" si="72"/>
        <v/>
      </c>
      <c r="X412">
        <f t="shared" ca="1" si="74"/>
        <v>-5.6240612203203318E-2</v>
      </c>
    </row>
    <row r="413" spans="2:24" x14ac:dyDescent="0.25">
      <c r="B413" s="1">
        <v>40744</v>
      </c>
      <c r="C413" s="13">
        <f>ROW()</f>
        <v>413</v>
      </c>
      <c r="D413">
        <v>0.04</v>
      </c>
      <c r="E413">
        <f t="shared" si="75"/>
        <v>0.04</v>
      </c>
      <c r="F413">
        <v>126.43</v>
      </c>
      <c r="G413">
        <v>48.7</v>
      </c>
      <c r="H413" s="10">
        <f t="shared" ca="1" si="73"/>
        <v>2.7248902720214181</v>
      </c>
      <c r="I413">
        <v>49.22</v>
      </c>
      <c r="J413">
        <v>90.08</v>
      </c>
      <c r="K413">
        <v>17.286358219827772</v>
      </c>
      <c r="L413">
        <v>17.442521795367867</v>
      </c>
      <c r="M413">
        <f ca="1">INDIRECT(J$13&amp;ROW())</f>
        <v>90.08</v>
      </c>
      <c r="N413">
        <f t="shared" ca="1" si="76"/>
        <v>-4.7377326565143818E-2</v>
      </c>
      <c r="O413" s="14">
        <f t="shared" ca="1" si="77"/>
        <v>-4.7378913550614632E-2</v>
      </c>
      <c r="P413" s="14">
        <f t="shared" ca="1" si="78"/>
        <v>1.9505229823439598E-3</v>
      </c>
      <c r="Q413" s="14">
        <f t="shared" ca="1" si="79"/>
        <v>1.9505229823439598E-3</v>
      </c>
      <c r="R413">
        <f t="shared" ca="1" si="80"/>
        <v>169.68053044002389</v>
      </c>
      <c r="S413" t="str">
        <f t="shared" si="69"/>
        <v/>
      </c>
      <c r="T413" s="17" t="str">
        <f>IF(S413=1,R413/INDEX($R389:$R$2011,MATCH(1,S389:S412,0),1)-1,"")</f>
        <v/>
      </c>
      <c r="U413" s="16" t="str">
        <f t="shared" si="70"/>
        <v/>
      </c>
      <c r="V413" s="14" t="str">
        <f t="shared" si="71"/>
        <v/>
      </c>
      <c r="W413" s="14" t="str">
        <f t="shared" si="72"/>
        <v/>
      </c>
      <c r="X413">
        <f t="shared" ca="1" si="74"/>
        <v>2.5752015516652481E-2</v>
      </c>
    </row>
    <row r="414" spans="2:24" x14ac:dyDescent="0.25">
      <c r="B414" s="1">
        <v>40745</v>
      </c>
      <c r="C414" s="13">
        <f>ROW()</f>
        <v>414</v>
      </c>
      <c r="D414">
        <v>0.03</v>
      </c>
      <c r="E414">
        <f t="shared" si="75"/>
        <v>0.03</v>
      </c>
      <c r="F414">
        <v>128.19</v>
      </c>
      <c r="G414">
        <v>49.34</v>
      </c>
      <c r="H414" s="10">
        <f t="shared" ca="1" si="73"/>
        <v>2.5817789222073766</v>
      </c>
      <c r="I414">
        <v>48.02</v>
      </c>
      <c r="J414">
        <v>88.16</v>
      </c>
      <c r="K414">
        <v>18.179584039392346</v>
      </c>
      <c r="L414">
        <v>17.867902646130968</v>
      </c>
      <c r="M414">
        <f ca="1">INDIRECT(J$13&amp;ROW())</f>
        <v>88.16</v>
      </c>
      <c r="N414">
        <f t="shared" ca="1" si="76"/>
        <v>-2.1314387211367691E-2</v>
      </c>
      <c r="O414" s="14">
        <f t="shared" ca="1" si="77"/>
        <v>-2.1315577509730899E-2</v>
      </c>
      <c r="P414" s="14">
        <f t="shared" ca="1" si="78"/>
        <v>3.2766030193004896E-4</v>
      </c>
      <c r="Q414" s="14">
        <f t="shared" ca="1" si="79"/>
        <v>3.2766030193004896E-4</v>
      </c>
      <c r="R414">
        <f t="shared" ca="1" si="80"/>
        <v>166.06389391199497</v>
      </c>
      <c r="S414" t="str">
        <f t="shared" si="69"/>
        <v/>
      </c>
      <c r="T414" s="17" t="str">
        <f>IF(S414=1,R414/INDEX($R390:$R$2011,MATCH(1,S390:S413,0),1)-1,"")</f>
        <v/>
      </c>
      <c r="U414" s="16" t="str">
        <f t="shared" si="70"/>
        <v/>
      </c>
      <c r="V414" s="14" t="str">
        <f t="shared" si="71"/>
        <v/>
      </c>
      <c r="W414" s="14" t="str">
        <f t="shared" si="72"/>
        <v/>
      </c>
      <c r="X414">
        <f t="shared" ca="1" si="74"/>
        <v>-5.2520041369547216E-2</v>
      </c>
    </row>
    <row r="415" spans="2:24" x14ac:dyDescent="0.25">
      <c r="B415" s="1">
        <v>40746</v>
      </c>
      <c r="C415" s="13">
        <f>ROW()</f>
        <v>415</v>
      </c>
      <c r="D415">
        <v>0.04</v>
      </c>
      <c r="E415">
        <f t="shared" si="75"/>
        <v>0.04</v>
      </c>
      <c r="F415">
        <v>128.27000000000001</v>
      </c>
      <c r="G415">
        <v>49.39</v>
      </c>
      <c r="H415" s="10">
        <f t="shared" ca="1" si="73"/>
        <v>2.5032541054697153</v>
      </c>
      <c r="I415">
        <v>47.74</v>
      </c>
      <c r="J415">
        <v>83.52</v>
      </c>
      <c r="K415">
        <v>18.282710415127802</v>
      </c>
      <c r="L415">
        <v>17.918656883845731</v>
      </c>
      <c r="M415">
        <f ca="1">INDIRECT(J$13&amp;ROW())</f>
        <v>83.52</v>
      </c>
      <c r="N415">
        <f t="shared" ca="1" si="76"/>
        <v>-5.2631578947368474E-2</v>
      </c>
      <c r="O415" s="14">
        <f t="shared" ca="1" si="77"/>
        <v>-5.2633165932839288E-2</v>
      </c>
      <c r="P415" s="14">
        <f t="shared" ca="1" si="78"/>
        <v>2.442235379235881E-3</v>
      </c>
      <c r="Q415" s="14">
        <f t="shared" ca="1" si="79"/>
        <v>2.442235379235881E-3</v>
      </c>
      <c r="R415">
        <f t="shared" ca="1" si="80"/>
        <v>157.32368896925837</v>
      </c>
      <c r="S415" t="str">
        <f t="shared" si="69"/>
        <v/>
      </c>
      <c r="T415" s="17" t="str">
        <f>IF(S415=1,R415/INDEX($R391:$R$2011,MATCH(1,S391:S414,0),1)-1,"")</f>
        <v/>
      </c>
      <c r="U415" s="16" t="str">
        <f t="shared" si="70"/>
        <v/>
      </c>
      <c r="V415" s="14" t="str">
        <f t="shared" si="71"/>
        <v/>
      </c>
      <c r="W415" s="14" t="str">
        <f t="shared" si="72"/>
        <v/>
      </c>
      <c r="X415">
        <f t="shared" ca="1" si="74"/>
        <v>-3.0415004190414537E-2</v>
      </c>
    </row>
    <row r="416" spans="2:24" x14ac:dyDescent="0.25">
      <c r="B416" s="1">
        <v>40749</v>
      </c>
      <c r="C416" s="13">
        <f>ROW()</f>
        <v>416</v>
      </c>
      <c r="D416">
        <v>0.06</v>
      </c>
      <c r="E416">
        <f t="shared" si="75"/>
        <v>0.06</v>
      </c>
      <c r="F416">
        <v>127.56</v>
      </c>
      <c r="G416">
        <v>49.08</v>
      </c>
      <c r="H416" s="10">
        <f t="shared" ca="1" si="73"/>
        <v>2.5857850386713421</v>
      </c>
      <c r="I416">
        <v>48.78</v>
      </c>
      <c r="J416">
        <v>82.92</v>
      </c>
      <c r="K416">
        <v>17.290329658113951</v>
      </c>
      <c r="L416">
        <v>17.646887248543077</v>
      </c>
      <c r="M416">
        <f ca="1">INDIRECT(J$13&amp;ROW())</f>
        <v>82.92</v>
      </c>
      <c r="N416">
        <f t="shared" ca="1" si="76"/>
        <v>-7.1839080459769056E-3</v>
      </c>
      <c r="O416" s="14">
        <f t="shared" ca="1" si="77"/>
        <v>-7.1862882871905898E-3</v>
      </c>
      <c r="P416" s="14">
        <f t="shared" ca="1" si="78"/>
        <v>1.5777580635993856E-5</v>
      </c>
      <c r="Q416" s="14">
        <f t="shared" ca="1" si="79"/>
        <v>1.5777580635993856E-5</v>
      </c>
      <c r="R416">
        <f t="shared" ca="1" si="80"/>
        <v>156.19349005424934</v>
      </c>
      <c r="S416" t="str">
        <f t="shared" si="69"/>
        <v/>
      </c>
      <c r="T416" s="17" t="str">
        <f>IF(S416=1,R416/INDEX($R392:$R$2011,MATCH(1,S392:S415,0),1)-1,"")</f>
        <v/>
      </c>
      <c r="U416" s="16" t="str">
        <f t="shared" si="70"/>
        <v/>
      </c>
      <c r="V416" s="14" t="str">
        <f t="shared" si="71"/>
        <v/>
      </c>
      <c r="W416" s="14" t="str">
        <f t="shared" si="72"/>
        <v/>
      </c>
      <c r="X416">
        <f t="shared" ca="1" si="74"/>
        <v>3.2969458842110083E-2</v>
      </c>
    </row>
    <row r="417" spans="2:24" x14ac:dyDescent="0.25">
      <c r="B417" s="1">
        <v>40750</v>
      </c>
      <c r="C417" s="13">
        <f>ROW()</f>
        <v>417</v>
      </c>
      <c r="D417">
        <v>7.0000000000000007E-2</v>
      </c>
      <c r="E417">
        <f t="shared" si="75"/>
        <v>7.0000000000000007E-2</v>
      </c>
      <c r="F417">
        <v>127.08</v>
      </c>
      <c r="G417">
        <v>48.86</v>
      </c>
      <c r="H417" s="10">
        <f t="shared" ca="1" si="73"/>
        <v>2.6119730065533244</v>
      </c>
      <c r="I417">
        <v>48.94</v>
      </c>
      <c r="J417">
        <v>86.08</v>
      </c>
      <c r="K417">
        <v>17.004392389587675</v>
      </c>
      <c r="L417">
        <v>17.532951218759461</v>
      </c>
      <c r="M417">
        <f ca="1">INDIRECT(J$13&amp;ROW())</f>
        <v>86.08</v>
      </c>
      <c r="N417">
        <f t="shared" ca="1" si="76"/>
        <v>3.8109020742884692E-2</v>
      </c>
      <c r="O417" s="14">
        <f t="shared" ca="1" si="77"/>
        <v>3.8106243933020423E-2</v>
      </c>
      <c r="P417" s="14">
        <f t="shared" ca="1" si="78"/>
        <v>1.707378095708781E-3</v>
      </c>
      <c r="Q417" s="14" t="str">
        <f t="shared" ca="1" si="79"/>
        <v/>
      </c>
      <c r="R417">
        <f t="shared" ca="1" si="80"/>
        <v>162.14587100663027</v>
      </c>
      <c r="S417" t="str">
        <f t="shared" si="69"/>
        <v/>
      </c>
      <c r="T417" s="17" t="str">
        <f>IF(S417=1,R417/INDEX($R393:$R$2011,MATCH(1,S393:S416,0),1)-1,"")</f>
        <v/>
      </c>
      <c r="U417" s="16" t="str">
        <f t="shared" si="70"/>
        <v/>
      </c>
      <c r="V417" s="14" t="str">
        <f t="shared" si="71"/>
        <v/>
      </c>
      <c r="W417" s="14" t="str">
        <f t="shared" si="72"/>
        <v/>
      </c>
      <c r="X417">
        <f t="shared" ca="1" si="74"/>
        <v>1.0127666256216857E-2</v>
      </c>
    </row>
    <row r="418" spans="2:24" x14ac:dyDescent="0.25">
      <c r="B418" s="1">
        <v>40751</v>
      </c>
      <c r="C418" s="13">
        <f>ROW()</f>
        <v>418</v>
      </c>
      <c r="D418">
        <v>0.06</v>
      </c>
      <c r="E418">
        <f t="shared" si="75"/>
        <v>0.06</v>
      </c>
      <c r="F418">
        <v>124.48</v>
      </c>
      <c r="G418">
        <v>47.7</v>
      </c>
      <c r="H418" s="10">
        <f t="shared" ca="1" si="73"/>
        <v>2.6058892865685479</v>
      </c>
      <c r="I418">
        <v>50.1</v>
      </c>
      <c r="J418">
        <v>88</v>
      </c>
      <c r="K418">
        <v>15.71294149122309</v>
      </c>
      <c r="L418">
        <v>17.055113567631018</v>
      </c>
      <c r="M418">
        <f ca="1">INDIRECT(J$13&amp;ROW())</f>
        <v>88</v>
      </c>
      <c r="N418">
        <f t="shared" ca="1" si="76"/>
        <v>2.2304832713754719E-2</v>
      </c>
      <c r="O418" s="14">
        <f t="shared" ca="1" si="77"/>
        <v>2.2302452472541034E-2</v>
      </c>
      <c r="P418" s="14">
        <f t="shared" ca="1" si="78"/>
        <v>6.5109894136148585E-4</v>
      </c>
      <c r="Q418" s="14" t="str">
        <f t="shared" ca="1" si="79"/>
        <v/>
      </c>
      <c r="R418">
        <f t="shared" ca="1" si="80"/>
        <v>165.76250753465922</v>
      </c>
      <c r="S418" t="str">
        <f t="shared" si="69"/>
        <v/>
      </c>
      <c r="T418" s="17" t="str">
        <f>IF(S418=1,R418/INDEX($R394:$R$2011,MATCH(1,S394:S417,0),1)-1,"")</f>
        <v/>
      </c>
      <c r="U418" s="16" t="str">
        <f t="shared" si="70"/>
        <v/>
      </c>
      <c r="V418" s="14" t="str">
        <f t="shared" si="71"/>
        <v/>
      </c>
      <c r="W418" s="14" t="str">
        <f t="shared" si="72"/>
        <v/>
      </c>
      <c r="X418">
        <f t="shared" ca="1" si="74"/>
        <v>-2.3291664843062723E-3</v>
      </c>
    </row>
    <row r="419" spans="2:24" x14ac:dyDescent="0.25">
      <c r="B419" s="1">
        <v>40752</v>
      </c>
      <c r="C419" s="13">
        <f>ROW()</f>
        <v>419</v>
      </c>
      <c r="D419">
        <v>0.09</v>
      </c>
      <c r="E419">
        <f t="shared" si="75"/>
        <v>0.09</v>
      </c>
      <c r="F419">
        <v>124.12</v>
      </c>
      <c r="G419">
        <v>47.48</v>
      </c>
      <c r="H419" s="10">
        <f t="shared" ca="1" si="73"/>
        <v>2.571024680494812</v>
      </c>
      <c r="I419">
        <v>50.03</v>
      </c>
      <c r="J419">
        <v>93.2</v>
      </c>
      <c r="K419">
        <v>15.69757753441519</v>
      </c>
      <c r="L419">
        <v>17.128155477807674</v>
      </c>
      <c r="M419">
        <f ca="1">INDIRECT(J$13&amp;ROW())</f>
        <v>93.2</v>
      </c>
      <c r="N419">
        <f t="shared" ca="1" si="76"/>
        <v>5.9090909090909083E-2</v>
      </c>
      <c r="O419" s="14">
        <f t="shared" ca="1" si="77"/>
        <v>5.9087339262145155E-2</v>
      </c>
      <c r="P419" s="14">
        <f t="shared" ca="1" si="78"/>
        <v>3.8814803000664106E-3</v>
      </c>
      <c r="Q419" s="14" t="str">
        <f t="shared" ca="1" si="79"/>
        <v/>
      </c>
      <c r="R419">
        <f t="shared" ca="1" si="80"/>
        <v>175.5575647980709</v>
      </c>
      <c r="S419" t="str">
        <f t="shared" si="69"/>
        <v/>
      </c>
      <c r="T419" s="17" t="str">
        <f>IF(S419=1,R419/INDEX($R395:$R$2011,MATCH(1,S395:S418,0),1)-1,"")</f>
        <v/>
      </c>
      <c r="U419" s="16" t="str">
        <f t="shared" si="70"/>
        <v/>
      </c>
      <c r="V419" s="14" t="str">
        <f t="shared" si="71"/>
        <v/>
      </c>
      <c r="W419" s="14" t="str">
        <f t="shared" si="72"/>
        <v/>
      </c>
      <c r="X419">
        <f t="shared" ca="1" si="74"/>
        <v>-1.3379158605638876E-2</v>
      </c>
    </row>
    <row r="420" spans="2:24" x14ac:dyDescent="0.25">
      <c r="B420" s="1">
        <v>40753</v>
      </c>
      <c r="C420" s="13">
        <f>ROW()</f>
        <v>420</v>
      </c>
      <c r="D420">
        <v>0.08</v>
      </c>
      <c r="E420">
        <f t="shared" si="75"/>
        <v>0.08</v>
      </c>
      <c r="F420">
        <v>123.27</v>
      </c>
      <c r="G420">
        <v>47.25</v>
      </c>
      <c r="H420" s="10">
        <f t="shared" ca="1" si="73"/>
        <v>2.4689849609304035</v>
      </c>
      <c r="I420">
        <v>48.85</v>
      </c>
      <c r="J420">
        <v>95.36</v>
      </c>
      <c r="K420">
        <v>15.971619401570445</v>
      </c>
      <c r="L420">
        <v>17.572926521913416</v>
      </c>
      <c r="M420">
        <f ca="1">INDIRECT(J$13&amp;ROW())</f>
        <v>95.36</v>
      </c>
      <c r="N420">
        <f t="shared" ca="1" si="76"/>
        <v>2.3175965665235942E-2</v>
      </c>
      <c r="O420" s="14">
        <f t="shared" ca="1" si="77"/>
        <v>2.3172792326190628E-2</v>
      </c>
      <c r="P420" s="14">
        <f t="shared" ca="1" si="78"/>
        <v>6.9627273110350006E-4</v>
      </c>
      <c r="Q420" s="14" t="str">
        <f t="shared" ca="1" si="79"/>
        <v/>
      </c>
      <c r="R420">
        <f t="shared" ca="1" si="80"/>
        <v>179.62628089210344</v>
      </c>
      <c r="S420">
        <f t="shared" si="69"/>
        <v>1</v>
      </c>
      <c r="T420" s="17">
        <f ca="1">IF(S420=1,R420/INDEX($R396:$R$2011,MATCH(1,S396:S419,0),1)-1,"")</f>
        <v>8.2160689968225453E-2</v>
      </c>
      <c r="U420" s="16">
        <f t="shared" ca="1" si="70"/>
        <v>8.2094047733516584E-2</v>
      </c>
      <c r="V420" s="14">
        <f t="shared" ca="1" si="71"/>
        <v>2.0771447108362994E-2</v>
      </c>
      <c r="W420" s="14" t="str">
        <f t="shared" ca="1" si="72"/>
        <v/>
      </c>
      <c r="X420">
        <f t="shared" ca="1" si="74"/>
        <v>-3.9688346960858524E-2</v>
      </c>
    </row>
    <row r="421" spans="2:24" x14ac:dyDescent="0.25">
      <c r="B421" s="1">
        <v>40756</v>
      </c>
      <c r="C421" s="13">
        <f>ROW()</f>
        <v>421</v>
      </c>
      <c r="D421">
        <v>0.05</v>
      </c>
      <c r="E421">
        <f t="shared" si="75"/>
        <v>0.05</v>
      </c>
      <c r="F421">
        <v>122.75</v>
      </c>
      <c r="G421">
        <v>46.89</v>
      </c>
      <c r="H421" s="10">
        <f t="shared" ca="1" si="73"/>
        <v>2.194905018490267</v>
      </c>
      <c r="I421">
        <v>47.82</v>
      </c>
      <c r="J421">
        <v>93.64</v>
      </c>
      <c r="K421">
        <v>16.305678788657463</v>
      </c>
      <c r="L421">
        <v>17.948234120498512</v>
      </c>
      <c r="M421">
        <f ca="1">INDIRECT(J$13&amp;ROW())</f>
        <v>93.64</v>
      </c>
      <c r="N421">
        <f t="shared" ca="1" si="76"/>
        <v>-1.8036912751677847E-2</v>
      </c>
      <c r="O421" s="14">
        <f t="shared" ca="1" si="77"/>
        <v>-1.803889638476297E-2</v>
      </c>
      <c r="P421" s="14">
        <f t="shared" ca="1" si="78"/>
        <v>2.1977197848610259E-4</v>
      </c>
      <c r="Q421" s="14">
        <f t="shared" ca="1" si="79"/>
        <v>2.1977197848610259E-4</v>
      </c>
      <c r="R421">
        <f t="shared" ca="1" si="80"/>
        <v>176.38637733574419</v>
      </c>
      <c r="S421" t="str">
        <f t="shared" si="69"/>
        <v/>
      </c>
      <c r="T421" s="17" t="str">
        <f>IF(S421=1,R421/INDEX($R397:$R$2011,MATCH(1,S397:S420,0),1)-1,"")</f>
        <v/>
      </c>
      <c r="U421" s="16" t="str">
        <f t="shared" si="70"/>
        <v/>
      </c>
      <c r="V421" s="14" t="str">
        <f t="shared" si="71"/>
        <v/>
      </c>
      <c r="W421" s="14" t="str">
        <f t="shared" si="72"/>
        <v/>
      </c>
      <c r="X421">
        <f t="shared" ca="1" si="74"/>
        <v>-0.1110091583291189</v>
      </c>
    </row>
    <row r="422" spans="2:24" x14ac:dyDescent="0.25">
      <c r="B422" s="1">
        <v>40757</v>
      </c>
      <c r="C422" s="13">
        <f>ROW()</f>
        <v>422</v>
      </c>
      <c r="D422">
        <v>0.01</v>
      </c>
      <c r="E422">
        <f t="shared" si="75"/>
        <v>0.01</v>
      </c>
      <c r="F422">
        <v>119.61</v>
      </c>
      <c r="G422">
        <v>45.47</v>
      </c>
      <c r="H422" s="10">
        <f t="shared" ca="1" si="73"/>
        <v>2.1095613550629739</v>
      </c>
      <c r="I422">
        <v>49.13</v>
      </c>
      <c r="J422">
        <v>89.64</v>
      </c>
      <c r="K422">
        <v>15.103194210842311</v>
      </c>
      <c r="L422">
        <v>17.268132568134391</v>
      </c>
      <c r="M422">
        <f ca="1">INDIRECT(J$13&amp;ROW())</f>
        <v>89.64</v>
      </c>
      <c r="N422">
        <f t="shared" ca="1" si="76"/>
        <v>-4.2716787697565151E-2</v>
      </c>
      <c r="O422" s="14">
        <f t="shared" ca="1" si="77"/>
        <v>-4.2717184503200833E-2</v>
      </c>
      <c r="P422" s="14">
        <f t="shared" ca="1" si="78"/>
        <v>1.5604867321798866E-3</v>
      </c>
      <c r="Q422" s="14">
        <f t="shared" ca="1" si="79"/>
        <v>1.5604867321798866E-3</v>
      </c>
      <c r="R422">
        <f t="shared" ca="1" si="80"/>
        <v>168.85171790235057</v>
      </c>
      <c r="S422" t="str">
        <f t="shared" si="69"/>
        <v/>
      </c>
      <c r="T422" s="17" t="str">
        <f>IF(S422=1,R422/INDEX($R398:$R$2011,MATCH(1,S398:S421,0),1)-1,"")</f>
        <v/>
      </c>
      <c r="U422" s="16" t="str">
        <f t="shared" si="70"/>
        <v/>
      </c>
      <c r="V422" s="14" t="str">
        <f t="shared" si="71"/>
        <v/>
      </c>
      <c r="W422" s="14" t="str">
        <f t="shared" si="72"/>
        <v/>
      </c>
      <c r="X422">
        <f t="shared" ca="1" si="74"/>
        <v>-3.8882622577443272E-2</v>
      </c>
    </row>
    <row r="423" spans="2:24" x14ac:dyDescent="0.25">
      <c r="B423" s="1">
        <v>40758</v>
      </c>
      <c r="C423" s="13">
        <f>ROW()</f>
        <v>423</v>
      </c>
      <c r="D423">
        <v>0.01</v>
      </c>
      <c r="E423">
        <f t="shared" si="75"/>
        <v>0.01</v>
      </c>
      <c r="F423">
        <v>120.26</v>
      </c>
      <c r="G423">
        <v>45.75</v>
      </c>
      <c r="H423" s="10">
        <f t="shared" ca="1" si="73"/>
        <v>2.0637949722552813</v>
      </c>
      <c r="I423">
        <v>48.9</v>
      </c>
      <c r="J423">
        <v>95.88</v>
      </c>
      <c r="K423">
        <v>15.25743016108208</v>
      </c>
      <c r="L423">
        <v>17.399331450626171</v>
      </c>
      <c r="M423">
        <f ca="1">INDIRECT(J$13&amp;ROW())</f>
        <v>95.88</v>
      </c>
      <c r="N423">
        <f t="shared" ca="1" si="76"/>
        <v>6.9611780455153927E-2</v>
      </c>
      <c r="O423" s="14">
        <f t="shared" ca="1" si="77"/>
        <v>6.9611383649518244E-2</v>
      </c>
      <c r="P423" s="14">
        <f t="shared" ca="1" si="78"/>
        <v>5.3035638870967718E-3</v>
      </c>
      <c r="Q423" s="14" t="str">
        <f t="shared" ca="1" si="79"/>
        <v/>
      </c>
      <c r="R423">
        <f t="shared" ca="1" si="80"/>
        <v>180.6057866184446</v>
      </c>
      <c r="S423" t="str">
        <f t="shared" si="69"/>
        <v/>
      </c>
      <c r="T423" s="17" t="str">
        <f>IF(S423=1,R423/INDEX($R399:$R$2011,MATCH(1,S399:S422,0),1)-1,"")</f>
        <v/>
      </c>
      <c r="U423" s="16" t="str">
        <f t="shared" si="70"/>
        <v/>
      </c>
      <c r="V423" s="14" t="str">
        <f t="shared" si="71"/>
        <v/>
      </c>
      <c r="W423" s="14" t="str">
        <f t="shared" si="72"/>
        <v/>
      </c>
      <c r="X423">
        <f t="shared" ca="1" si="74"/>
        <v>-2.1694738907618302E-2</v>
      </c>
    </row>
    <row r="424" spans="2:24" x14ac:dyDescent="0.25">
      <c r="B424" s="1">
        <v>40759</v>
      </c>
      <c r="C424" s="13">
        <f>ROW()</f>
        <v>424</v>
      </c>
      <c r="D424">
        <v>0.01</v>
      </c>
      <c r="E424">
        <f t="shared" si="75"/>
        <v>0.01</v>
      </c>
      <c r="F424">
        <v>114.62</v>
      </c>
      <c r="G424">
        <v>43.33</v>
      </c>
      <c r="H424" s="10">
        <f t="shared" ca="1" si="73"/>
        <v>2.2293134089110351</v>
      </c>
      <c r="I424">
        <v>53.33</v>
      </c>
      <c r="J424">
        <v>96.32</v>
      </c>
      <c r="K424">
        <v>11.969951356492636</v>
      </c>
      <c r="L424">
        <v>15.910363822424078</v>
      </c>
      <c r="M424">
        <f ca="1">INDIRECT(J$13&amp;ROW())</f>
        <v>96.32</v>
      </c>
      <c r="N424">
        <f t="shared" ca="1" si="76"/>
        <v>4.5890696704213862E-3</v>
      </c>
      <c r="O424" s="14">
        <f t="shared" ca="1" si="77"/>
        <v>4.5886728647857034E-3</v>
      </c>
      <c r="P424" s="14">
        <f t="shared" ca="1" si="78"/>
        <v>6.0884637784240651E-5</v>
      </c>
      <c r="Q424" s="14" t="str">
        <f t="shared" ca="1" si="79"/>
        <v/>
      </c>
      <c r="R424">
        <f t="shared" ca="1" si="80"/>
        <v>181.43459915611791</v>
      </c>
      <c r="S424" t="str">
        <f t="shared" si="69"/>
        <v/>
      </c>
      <c r="T424" s="17" t="str">
        <f>IF(S424=1,R424/INDEX($R400:$R$2011,MATCH(1,S400:S423,0),1)-1,"")</f>
        <v/>
      </c>
      <c r="U424" s="16" t="str">
        <f t="shared" si="70"/>
        <v/>
      </c>
      <c r="V424" s="14" t="str">
        <f t="shared" si="71"/>
        <v/>
      </c>
      <c r="W424" s="14" t="str">
        <f t="shared" si="72"/>
        <v/>
      </c>
      <c r="X424">
        <f t="shared" ca="1" si="74"/>
        <v>8.0201007794334256E-2</v>
      </c>
    </row>
    <row r="425" spans="2:24" x14ac:dyDescent="0.25">
      <c r="B425" s="1">
        <v>40760</v>
      </c>
      <c r="C425" s="13">
        <f>ROW()</f>
        <v>425</v>
      </c>
      <c r="D425">
        <v>0.01</v>
      </c>
      <c r="E425">
        <f t="shared" si="75"/>
        <v>0.01</v>
      </c>
      <c r="F425">
        <v>114.45</v>
      </c>
      <c r="G425">
        <v>43.16</v>
      </c>
      <c r="H425" s="10">
        <f t="shared" ca="1" si="73"/>
        <v>2.1821390023013398</v>
      </c>
      <c r="I425">
        <v>53.6</v>
      </c>
      <c r="J425">
        <v>115.56</v>
      </c>
      <c r="K425">
        <v>11.576917741303923</v>
      </c>
      <c r="L425">
        <v>15.72511982865506</v>
      </c>
      <c r="M425">
        <f ca="1">INDIRECT(J$13&amp;ROW())</f>
        <v>115.56</v>
      </c>
      <c r="N425">
        <f t="shared" ca="1" si="76"/>
        <v>0.19975083056478415</v>
      </c>
      <c r="O425" s="14">
        <f t="shared" ca="1" si="77"/>
        <v>0.19975043375914847</v>
      </c>
      <c r="P425" s="14">
        <f t="shared" ca="1" si="78"/>
        <v>4.1194637688670412E-2</v>
      </c>
      <c r="Q425" s="14" t="str">
        <f t="shared" ca="1" si="79"/>
        <v/>
      </c>
      <c r="R425">
        <f t="shared" ca="1" si="80"/>
        <v>217.67631103074115</v>
      </c>
      <c r="S425" t="str">
        <f t="shared" si="69"/>
        <v/>
      </c>
      <c r="T425" s="17" t="str">
        <f>IF(S425=1,R425/INDEX($R401:$R$2011,MATCH(1,S401:S424,0),1)-1,"")</f>
        <v/>
      </c>
      <c r="U425" s="16" t="str">
        <f t="shared" si="70"/>
        <v/>
      </c>
      <c r="V425" s="14" t="str">
        <f t="shared" si="71"/>
        <v/>
      </c>
      <c r="W425" s="14" t="str">
        <f t="shared" si="72"/>
        <v/>
      </c>
      <c r="X425">
        <f t="shared" ca="1" si="74"/>
        <v>-2.1160957638853808E-2</v>
      </c>
    </row>
    <row r="426" spans="2:24" x14ac:dyDescent="0.25">
      <c r="B426" s="1">
        <v>40763</v>
      </c>
      <c r="C426" s="13">
        <f>ROW()</f>
        <v>426</v>
      </c>
      <c r="D426">
        <v>0.03</v>
      </c>
      <c r="E426">
        <f t="shared" si="75"/>
        <v>0.03</v>
      </c>
      <c r="F426">
        <v>107</v>
      </c>
      <c r="G426">
        <v>40</v>
      </c>
      <c r="H426" s="10">
        <f t="shared" ca="1" si="73"/>
        <v>2.0348966036527121</v>
      </c>
      <c r="I426">
        <v>58.12</v>
      </c>
      <c r="J426">
        <v>121.24</v>
      </c>
      <c r="K426">
        <v>9.3431976544654702</v>
      </c>
      <c r="L426">
        <v>14.581096682850507</v>
      </c>
      <c r="M426">
        <f ca="1">INDIRECT(J$13&amp;ROW())</f>
        <v>121.24</v>
      </c>
      <c r="N426">
        <f t="shared" ca="1" si="76"/>
        <v>4.9151955694011651E-2</v>
      </c>
      <c r="O426" s="14">
        <f t="shared" ca="1" si="77"/>
        <v>4.9150765395648444E-2</v>
      </c>
      <c r="P426" s="14">
        <f t="shared" ca="1" si="78"/>
        <v>2.7420883448601757E-3</v>
      </c>
      <c r="Q426" s="14" t="str">
        <f t="shared" ca="1" si="79"/>
        <v/>
      </c>
      <c r="R426">
        <f t="shared" ca="1" si="80"/>
        <v>228.37552742616003</v>
      </c>
      <c r="S426" t="str">
        <f t="shared" si="69"/>
        <v/>
      </c>
      <c r="T426" s="17" t="str">
        <f>IF(S426=1,R426/INDEX($R402:$R$2011,MATCH(1,S402:S425,0),1)-1,"")</f>
        <v/>
      </c>
      <c r="U426" s="16" t="str">
        <f t="shared" si="70"/>
        <v/>
      </c>
      <c r="V426" s="14" t="str">
        <f t="shared" si="71"/>
        <v/>
      </c>
      <c r="W426" s="14" t="str">
        <f t="shared" si="72"/>
        <v/>
      </c>
      <c r="X426">
        <f t="shared" ca="1" si="74"/>
        <v>-6.7476177499848564E-2</v>
      </c>
    </row>
    <row r="427" spans="2:24" x14ac:dyDescent="0.25">
      <c r="B427" s="1">
        <v>40764</v>
      </c>
      <c r="C427" s="13">
        <f>ROW()</f>
        <v>427</v>
      </c>
      <c r="D427">
        <v>0.01</v>
      </c>
      <c r="E427">
        <f t="shared" si="75"/>
        <v>0.01</v>
      </c>
      <c r="F427">
        <v>111.98</v>
      </c>
      <c r="G427">
        <v>42.02</v>
      </c>
      <c r="H427" s="10">
        <f t="shared" ca="1" si="73"/>
        <v>1.9071939716077908</v>
      </c>
      <c r="I427">
        <v>54.65</v>
      </c>
      <c r="J427">
        <v>139.12</v>
      </c>
      <c r="K427">
        <v>10.87115404554385</v>
      </c>
      <c r="L427">
        <v>15.681118914035082</v>
      </c>
      <c r="M427">
        <f ca="1">INDIRECT(J$13&amp;ROW())</f>
        <v>139.12</v>
      </c>
      <c r="N427">
        <f t="shared" ca="1" si="76"/>
        <v>0.14747608050148475</v>
      </c>
      <c r="O427" s="14">
        <f t="shared" ca="1" si="77"/>
        <v>0.14747568369584907</v>
      </c>
      <c r="P427" s="14">
        <f t="shared" ca="1" si="78"/>
        <v>2.2707437433817177E-2</v>
      </c>
      <c r="Q427" s="14" t="str">
        <f t="shared" ca="1" si="79"/>
        <v/>
      </c>
      <c r="R427">
        <f t="shared" ca="1" si="80"/>
        <v>262.05545509342943</v>
      </c>
      <c r="S427" t="str">
        <f t="shared" ref="S427:S490" si="81">IF(MONTH(B428)&lt;&gt;MONTH(B427),1,"")</f>
        <v/>
      </c>
      <c r="T427" s="17" t="str">
        <f>IF(S427=1,R427/INDEX($R403:$R$2011,MATCH(1,S403:S426,0),1)-1,"")</f>
        <v/>
      </c>
      <c r="U427" s="16" t="str">
        <f t="shared" ref="U427:U490" si="82">IF(S427=1,T427-((1+E427/100)^(1/12)-1),"")</f>
        <v/>
      </c>
      <c r="V427" s="14" t="str">
        <f t="shared" ref="V427:V490" si="83">IF(S427=1,(U427-U$7)^2,"")</f>
        <v/>
      </c>
      <c r="W427" s="14" t="str">
        <f t="shared" ref="W427:W490" si="84">IF(U427&lt;0,(U427-U$7)^2,"")</f>
        <v/>
      </c>
      <c r="X427">
        <f t="shared" ca="1" si="74"/>
        <v>-6.275632472710925E-2</v>
      </c>
    </row>
    <row r="428" spans="2:24" x14ac:dyDescent="0.25">
      <c r="B428" s="1">
        <v>40765</v>
      </c>
      <c r="C428" s="13">
        <f>ROW()</f>
        <v>428</v>
      </c>
      <c r="D428">
        <v>0.01</v>
      </c>
      <c r="E428">
        <f t="shared" si="75"/>
        <v>0.01</v>
      </c>
      <c r="F428">
        <v>107.03</v>
      </c>
      <c r="G428">
        <v>40.22</v>
      </c>
      <c r="H428" s="10">
        <f t="shared" ca="1" si="73"/>
        <v>1.9387459861084242</v>
      </c>
      <c r="I428">
        <v>57.99</v>
      </c>
      <c r="J428">
        <v>125.04</v>
      </c>
      <c r="K428">
        <v>9.2662481462795654</v>
      </c>
      <c r="L428">
        <v>14.292450377001936</v>
      </c>
      <c r="M428">
        <f ca="1">INDIRECT(J$13&amp;ROW())</f>
        <v>125.04</v>
      </c>
      <c r="N428">
        <f t="shared" ca="1" si="76"/>
        <v>-0.10120759056929263</v>
      </c>
      <c r="O428" s="14">
        <f t="shared" ca="1" si="77"/>
        <v>-0.10120798737492831</v>
      </c>
      <c r="P428" s="14">
        <f t="shared" ca="1" si="78"/>
        <v>9.6027847145643448E-3</v>
      </c>
      <c r="Q428" s="14">
        <f t="shared" ca="1" si="79"/>
        <v>9.6027847145643448E-3</v>
      </c>
      <c r="R428">
        <f t="shared" ca="1" si="80"/>
        <v>235.53345388788398</v>
      </c>
      <c r="S428" t="str">
        <f t="shared" si="81"/>
        <v/>
      </c>
      <c r="T428" s="17" t="str">
        <f>IF(S428=1,R428/INDEX($R404:$R$2011,MATCH(1,S404:S427,0),1)-1,"")</f>
        <v/>
      </c>
      <c r="U428" s="16" t="str">
        <f t="shared" si="82"/>
        <v/>
      </c>
      <c r="V428" s="14" t="str">
        <f t="shared" si="83"/>
        <v/>
      </c>
      <c r="W428" s="14" t="str">
        <f t="shared" si="84"/>
        <v/>
      </c>
      <c r="X428">
        <f t="shared" ca="1" si="74"/>
        <v>1.6543684056443679E-2</v>
      </c>
    </row>
    <row r="429" spans="2:24" x14ac:dyDescent="0.25">
      <c r="B429" s="1">
        <v>40766</v>
      </c>
      <c r="C429" s="13">
        <f>ROW()</f>
        <v>429</v>
      </c>
      <c r="D429">
        <v>0</v>
      </c>
      <c r="E429">
        <f t="shared" si="75"/>
        <v>0</v>
      </c>
      <c r="F429">
        <v>111.83</v>
      </c>
      <c r="G429">
        <v>42.28</v>
      </c>
      <c r="H429" s="10">
        <f t="shared" ca="1" si="73"/>
        <v>1.8897364913126768</v>
      </c>
      <c r="I429">
        <v>56.54</v>
      </c>
      <c r="J429">
        <v>140.68</v>
      </c>
      <c r="K429">
        <v>9.5929090770879917</v>
      </c>
      <c r="L429">
        <v>14.669885314234881</v>
      </c>
      <c r="M429">
        <f ca="1">INDIRECT(J$13&amp;ROW())</f>
        <v>140.68</v>
      </c>
      <c r="N429">
        <f t="shared" ca="1" si="76"/>
        <v>0.12507997440818941</v>
      </c>
      <c r="O429" s="14">
        <f t="shared" ca="1" si="77"/>
        <v>0.12507997440818941</v>
      </c>
      <c r="P429" s="14">
        <f t="shared" ca="1" si="78"/>
        <v>1.6459392109811649E-2</v>
      </c>
      <c r="Q429" s="14" t="str">
        <f t="shared" ca="1" si="79"/>
        <v/>
      </c>
      <c r="R429">
        <f t="shared" ca="1" si="80"/>
        <v>264.99397227245299</v>
      </c>
      <c r="S429" t="str">
        <f t="shared" si="81"/>
        <v/>
      </c>
      <c r="T429" s="17" t="str">
        <f>IF(S429=1,R429/INDEX($R405:$R$2011,MATCH(1,S405:S428,0),1)-1,"")</f>
        <v/>
      </c>
      <c r="U429" s="16" t="str">
        <f t="shared" si="82"/>
        <v/>
      </c>
      <c r="V429" s="14" t="str">
        <f t="shared" si="83"/>
        <v/>
      </c>
      <c r="W429" s="14" t="str">
        <f t="shared" si="84"/>
        <v/>
      </c>
      <c r="X429">
        <f t="shared" ca="1" si="74"/>
        <v>-2.5278966479833846E-2</v>
      </c>
    </row>
    <row r="430" spans="2:24" x14ac:dyDescent="0.25">
      <c r="B430" s="1">
        <v>40767</v>
      </c>
      <c r="C430" s="13">
        <f>ROW()</f>
        <v>430</v>
      </c>
      <c r="D430">
        <v>0</v>
      </c>
      <c r="E430">
        <f t="shared" si="75"/>
        <v>0</v>
      </c>
      <c r="F430">
        <v>112.59</v>
      </c>
      <c r="G430">
        <v>42.52</v>
      </c>
      <c r="H430" s="10">
        <f t="shared" ca="1" si="73"/>
        <v>1.9384292918079802</v>
      </c>
      <c r="I430">
        <v>56.38</v>
      </c>
      <c r="J430">
        <v>135.12</v>
      </c>
      <c r="K430">
        <v>9.5426643502454809</v>
      </c>
      <c r="L430">
        <v>14.786085558945736</v>
      </c>
      <c r="M430">
        <f ca="1">INDIRECT(J$13&amp;ROW())</f>
        <v>135.12</v>
      </c>
      <c r="N430">
        <f t="shared" ca="1" si="76"/>
        <v>-3.9522320159226632E-2</v>
      </c>
      <c r="O430" s="14">
        <f t="shared" ca="1" si="77"/>
        <v>-3.9522320159226632E-2</v>
      </c>
      <c r="P430" s="14">
        <f t="shared" ca="1" si="78"/>
        <v>1.3182804603845012E-3</v>
      </c>
      <c r="Q430" s="14">
        <f t="shared" ca="1" si="79"/>
        <v>1.3182804603845012E-3</v>
      </c>
      <c r="R430">
        <f t="shared" ca="1" si="80"/>
        <v>254.52079566003587</v>
      </c>
      <c r="S430" t="str">
        <f t="shared" si="81"/>
        <v/>
      </c>
      <c r="T430" s="17" t="str">
        <f>IF(S430=1,R430/INDEX($R406:$R$2011,MATCH(1,S406:S429,0),1)-1,"")</f>
        <v/>
      </c>
      <c r="U430" s="16" t="str">
        <f t="shared" si="82"/>
        <v/>
      </c>
      <c r="V430" s="14" t="str">
        <f t="shared" si="83"/>
        <v/>
      </c>
      <c r="W430" s="14" t="str">
        <f t="shared" si="84"/>
        <v/>
      </c>
      <c r="X430">
        <f t="shared" ca="1" si="74"/>
        <v>2.5766979004294709E-2</v>
      </c>
    </row>
    <row r="431" spans="2:24" x14ac:dyDescent="0.25">
      <c r="B431" s="1">
        <v>40770</v>
      </c>
      <c r="C431" s="13">
        <f>ROW()</f>
        <v>431</v>
      </c>
      <c r="D431">
        <v>0.02</v>
      </c>
      <c r="E431">
        <f t="shared" si="75"/>
        <v>0.02</v>
      </c>
      <c r="F431">
        <v>114.97</v>
      </c>
      <c r="G431">
        <v>43.55</v>
      </c>
      <c r="H431" s="10">
        <f t="shared" ca="1" si="73"/>
        <v>1.8167061694375284</v>
      </c>
      <c r="I431">
        <v>54.47</v>
      </c>
      <c r="J431">
        <v>136.52000000000001</v>
      </c>
      <c r="K431">
        <v>9.9907201819407199</v>
      </c>
      <c r="L431">
        <v>15.330546025030458</v>
      </c>
      <c r="M431">
        <f ca="1">INDIRECT(J$13&amp;ROW())</f>
        <v>136.52000000000001</v>
      </c>
      <c r="N431">
        <f t="shared" ca="1" si="76"/>
        <v>1.0361160449970486E-2</v>
      </c>
      <c r="O431" s="14">
        <f t="shared" ca="1" si="77"/>
        <v>1.0360366878216398E-2</v>
      </c>
      <c r="P431" s="14">
        <f t="shared" ca="1" si="78"/>
        <v>1.8426854033139802E-4</v>
      </c>
      <c r="Q431" s="14" t="str">
        <f t="shared" ca="1" si="79"/>
        <v/>
      </c>
      <c r="R431">
        <f t="shared" ca="1" si="80"/>
        <v>257.15792646172366</v>
      </c>
      <c r="S431" t="str">
        <f t="shared" si="81"/>
        <v/>
      </c>
      <c r="T431" s="17" t="str">
        <f>IF(S431=1,R431/INDEX($R407:$R$2011,MATCH(1,S407:S430,0),1)-1,"")</f>
        <v/>
      </c>
      <c r="U431" s="16" t="str">
        <f t="shared" si="82"/>
        <v/>
      </c>
      <c r="V431" s="14" t="str">
        <f t="shared" si="83"/>
        <v/>
      </c>
      <c r="W431" s="14" t="str">
        <f t="shared" si="84"/>
        <v/>
      </c>
      <c r="X431">
        <f t="shared" ca="1" si="74"/>
        <v>-6.2794718840077091E-2</v>
      </c>
    </row>
    <row r="432" spans="2:24" x14ac:dyDescent="0.25">
      <c r="B432" s="1">
        <v>40771</v>
      </c>
      <c r="C432" s="13">
        <f>ROW()</f>
        <v>432</v>
      </c>
      <c r="D432">
        <v>0</v>
      </c>
      <c r="E432">
        <f t="shared" si="75"/>
        <v>0</v>
      </c>
      <c r="F432">
        <v>113.99</v>
      </c>
      <c r="G432">
        <v>43.04</v>
      </c>
      <c r="H432" s="10">
        <f t="shared" ca="1" si="73"/>
        <v>1.7088330382682926</v>
      </c>
      <c r="I432">
        <v>54.72</v>
      </c>
      <c r="J432">
        <v>128.72</v>
      </c>
      <c r="K432">
        <v>9.8898604874602309</v>
      </c>
      <c r="L432">
        <v>15.207976501539315</v>
      </c>
      <c r="M432">
        <f ca="1">INDIRECT(J$13&amp;ROW())</f>
        <v>128.72</v>
      </c>
      <c r="N432">
        <f t="shared" ca="1" si="76"/>
        <v>-5.7134485789627987E-2</v>
      </c>
      <c r="O432" s="14">
        <f t="shared" ca="1" si="77"/>
        <v>-5.7134485789627987E-2</v>
      </c>
      <c r="P432" s="14">
        <f t="shared" ca="1" si="78"/>
        <v>2.9073985129686843E-3</v>
      </c>
      <c r="Q432" s="14">
        <f t="shared" ca="1" si="79"/>
        <v>2.9073985129686843E-3</v>
      </c>
      <c r="R432">
        <f t="shared" ca="1" si="80"/>
        <v>242.4653405666061</v>
      </c>
      <c r="S432" t="str">
        <f t="shared" si="81"/>
        <v/>
      </c>
      <c r="T432" s="17" t="str">
        <f>IF(S432=1,R432/INDEX($R408:$R$2011,MATCH(1,S408:S431,0),1)-1,"")</f>
        <v/>
      </c>
      <c r="U432" s="16" t="str">
        <f t="shared" si="82"/>
        <v/>
      </c>
      <c r="V432" s="14" t="str">
        <f t="shared" si="83"/>
        <v/>
      </c>
      <c r="W432" s="14" t="str">
        <f t="shared" si="84"/>
        <v/>
      </c>
      <c r="X432">
        <f t="shared" ca="1" si="74"/>
        <v>-5.9378414068266494E-2</v>
      </c>
    </row>
    <row r="433" spans="2:24" x14ac:dyDescent="0.25">
      <c r="B433" s="1">
        <v>40772</v>
      </c>
      <c r="C433" s="13">
        <f>ROW()</f>
        <v>433</v>
      </c>
      <c r="D433">
        <v>0.01</v>
      </c>
      <c r="E433">
        <f t="shared" si="75"/>
        <v>0.01</v>
      </c>
      <c r="F433">
        <v>114.06</v>
      </c>
      <c r="G433">
        <v>42.96</v>
      </c>
      <c r="H433" s="10">
        <f t="shared" ca="1" si="73"/>
        <v>1.7516724368500087</v>
      </c>
      <c r="I433">
        <v>54.85</v>
      </c>
      <c r="J433">
        <v>131.47999999999999</v>
      </c>
      <c r="K433">
        <v>9.4979538432593227</v>
      </c>
      <c r="L433">
        <v>15.087350219578273</v>
      </c>
      <c r="M433">
        <f ca="1">INDIRECT(J$13&amp;ROW())</f>
        <v>131.47999999999999</v>
      </c>
      <c r="N433">
        <f t="shared" ca="1" si="76"/>
        <v>2.1441889372280754E-2</v>
      </c>
      <c r="O433" s="14">
        <f t="shared" ca="1" si="77"/>
        <v>2.1441492566645071E-2</v>
      </c>
      <c r="P433" s="14">
        <f t="shared" ca="1" si="78"/>
        <v>6.079025845489752E-4</v>
      </c>
      <c r="Q433" s="14" t="str">
        <f t="shared" ca="1" si="79"/>
        <v/>
      </c>
      <c r="R433">
        <f t="shared" ca="1" si="80"/>
        <v>247.66425557564764</v>
      </c>
      <c r="S433" t="str">
        <f t="shared" si="81"/>
        <v/>
      </c>
      <c r="T433" s="17" t="str">
        <f>IF(S433=1,R433/INDEX($R409:$R$2011,MATCH(1,S409:S432,0),1)-1,"")</f>
        <v/>
      </c>
      <c r="U433" s="16" t="str">
        <f t="shared" si="82"/>
        <v/>
      </c>
      <c r="V433" s="14" t="str">
        <f t="shared" si="83"/>
        <v/>
      </c>
      <c r="W433" s="14" t="str">
        <f t="shared" si="84"/>
        <v/>
      </c>
      <c r="X433">
        <f t="shared" ca="1" si="74"/>
        <v>2.5069388069140462E-2</v>
      </c>
    </row>
    <row r="434" spans="2:24" x14ac:dyDescent="0.25">
      <c r="B434" s="1">
        <v>40773</v>
      </c>
      <c r="C434" s="13">
        <f>ROW()</f>
        <v>434</v>
      </c>
      <c r="D434">
        <v>0.01</v>
      </c>
      <c r="E434">
        <f t="shared" si="75"/>
        <v>0.01</v>
      </c>
      <c r="F434">
        <v>109.14</v>
      </c>
      <c r="G434">
        <v>40.880000000000003</v>
      </c>
      <c r="H434" s="10">
        <f t="shared" ca="1" si="73"/>
        <v>1.9282161746142303</v>
      </c>
      <c r="I434">
        <v>60.48</v>
      </c>
      <c r="J434">
        <v>134.12</v>
      </c>
      <c r="K434">
        <v>7.6442929613470545</v>
      </c>
      <c r="L434">
        <v>13.454379965379989</v>
      </c>
      <c r="M434">
        <f ca="1">INDIRECT(J$13&amp;ROW())</f>
        <v>134.12</v>
      </c>
      <c r="N434">
        <f t="shared" ca="1" si="76"/>
        <v>2.007909948281128E-2</v>
      </c>
      <c r="O434" s="14">
        <f t="shared" ca="1" si="77"/>
        <v>2.0078702677175597E-2</v>
      </c>
      <c r="P434" s="14">
        <f t="shared" ca="1" si="78"/>
        <v>5.4255875642434618E-4</v>
      </c>
      <c r="Q434" s="14" t="str">
        <f t="shared" ca="1" si="79"/>
        <v/>
      </c>
      <c r="R434">
        <f t="shared" ca="1" si="80"/>
        <v>252.63713080168748</v>
      </c>
      <c r="S434" t="str">
        <f t="shared" si="81"/>
        <v/>
      </c>
      <c r="T434" s="17" t="str">
        <f>IF(S434=1,R434/INDEX($R410:$R$2011,MATCH(1,S410:S433,0),1)-1,"")</f>
        <v/>
      </c>
      <c r="U434" s="16" t="str">
        <f t="shared" si="82"/>
        <v/>
      </c>
      <c r="V434" s="14" t="str">
        <f t="shared" si="83"/>
        <v/>
      </c>
      <c r="W434" s="14" t="str">
        <f t="shared" si="84"/>
        <v/>
      </c>
      <c r="X434">
        <f t="shared" ca="1" si="74"/>
        <v>0.10078581705703837</v>
      </c>
    </row>
    <row r="435" spans="2:24" x14ac:dyDescent="0.25">
      <c r="B435" s="1">
        <v>40774</v>
      </c>
      <c r="C435" s="13">
        <f>ROW()</f>
        <v>435</v>
      </c>
      <c r="D435">
        <v>0</v>
      </c>
      <c r="E435">
        <f t="shared" si="75"/>
        <v>0</v>
      </c>
      <c r="F435">
        <v>107.36</v>
      </c>
      <c r="G435">
        <v>40.200000000000003</v>
      </c>
      <c r="H435" s="10">
        <f t="shared" ca="1" si="73"/>
        <v>1.8440056971285701</v>
      </c>
      <c r="I435">
        <v>62.8</v>
      </c>
      <c r="J435">
        <v>161.88</v>
      </c>
      <c r="K435">
        <v>7.1965455305495878</v>
      </c>
      <c r="L435">
        <v>13.053493606095167</v>
      </c>
      <c r="M435">
        <f ca="1">INDIRECT(J$13&amp;ROW())</f>
        <v>161.88</v>
      </c>
      <c r="N435">
        <f t="shared" ca="1" si="76"/>
        <v>0.20697882493289588</v>
      </c>
      <c r="O435" s="14">
        <f t="shared" ca="1" si="77"/>
        <v>0.20697882493289588</v>
      </c>
      <c r="P435" s="14">
        <f t="shared" ca="1" si="78"/>
        <v>4.4181102688745748E-2</v>
      </c>
      <c r="Q435" s="14" t="str">
        <f t="shared" ca="1" si="79"/>
        <v/>
      </c>
      <c r="R435">
        <f t="shared" ca="1" si="80"/>
        <v>304.92766726943904</v>
      </c>
      <c r="S435" t="str">
        <f t="shared" si="81"/>
        <v/>
      </c>
      <c r="T435" s="17" t="str">
        <f>IF(S435=1,R435/INDEX($R411:$R$2011,MATCH(1,S411:S434,0),1)-1,"")</f>
        <v/>
      </c>
      <c r="U435" s="16" t="str">
        <f t="shared" si="82"/>
        <v/>
      </c>
      <c r="V435" s="14" t="str">
        <f t="shared" si="83"/>
        <v/>
      </c>
      <c r="W435" s="14" t="str">
        <f t="shared" si="84"/>
        <v/>
      </c>
      <c r="X435">
        <f t="shared" ca="1" si="74"/>
        <v>-4.3672736799082068E-2</v>
      </c>
    </row>
    <row r="436" spans="2:24" x14ac:dyDescent="0.25">
      <c r="B436" s="1">
        <v>40777</v>
      </c>
      <c r="C436" s="13">
        <f>ROW()</f>
        <v>436</v>
      </c>
      <c r="D436">
        <v>0</v>
      </c>
      <c r="E436">
        <f t="shared" si="75"/>
        <v>0</v>
      </c>
      <c r="F436">
        <v>107.45</v>
      </c>
      <c r="G436">
        <v>40.26</v>
      </c>
      <c r="H436" s="10">
        <f t="shared" ca="1" si="73"/>
        <v>1.8263732747750701</v>
      </c>
      <c r="I436">
        <v>63.19</v>
      </c>
      <c r="J436">
        <v>170.2</v>
      </c>
      <c r="K436">
        <v>6.9656337840411542</v>
      </c>
      <c r="L436">
        <v>12.906331065090962</v>
      </c>
      <c r="M436">
        <f ca="1">INDIRECT(J$13&amp;ROW())</f>
        <v>170.2</v>
      </c>
      <c r="N436">
        <f t="shared" ca="1" si="76"/>
        <v>5.139609587348648E-2</v>
      </c>
      <c r="O436" s="14">
        <f t="shared" ca="1" si="77"/>
        <v>5.139609587348648E-2</v>
      </c>
      <c r="P436" s="14">
        <f t="shared" ca="1" si="78"/>
        <v>2.9822831055058958E-3</v>
      </c>
      <c r="Q436" s="14" t="str">
        <f t="shared" ca="1" si="79"/>
        <v/>
      </c>
      <c r="R436">
        <f t="shared" ca="1" si="80"/>
        <v>320.5997588908977</v>
      </c>
      <c r="S436" t="str">
        <f t="shared" si="81"/>
        <v/>
      </c>
      <c r="T436" s="17" t="str">
        <f>IF(S436=1,R436/INDEX($R412:$R$2011,MATCH(1,S412:S435,0),1)-1,"")</f>
        <v/>
      </c>
      <c r="U436" s="16" t="str">
        <f t="shared" si="82"/>
        <v/>
      </c>
      <c r="V436" s="14" t="str">
        <f t="shared" si="83"/>
        <v/>
      </c>
      <c r="W436" s="14" t="str">
        <f t="shared" si="84"/>
        <v/>
      </c>
      <c r="X436">
        <f t="shared" ca="1" si="74"/>
        <v>-9.5620216255062514E-3</v>
      </c>
    </row>
    <row r="437" spans="2:24" x14ac:dyDescent="0.25">
      <c r="B437" s="1">
        <v>40778</v>
      </c>
      <c r="C437" s="13">
        <f>ROW()</f>
        <v>437</v>
      </c>
      <c r="D437">
        <v>0.01</v>
      </c>
      <c r="E437">
        <f t="shared" si="75"/>
        <v>0.01</v>
      </c>
      <c r="F437">
        <v>110.98</v>
      </c>
      <c r="G437">
        <v>41.72</v>
      </c>
      <c r="H437" s="10">
        <f t="shared" ca="1" si="73"/>
        <v>1.81575472553638</v>
      </c>
      <c r="I437">
        <v>62.36</v>
      </c>
      <c r="J437">
        <v>175.44</v>
      </c>
      <c r="K437">
        <v>7.3507360261843555</v>
      </c>
      <c r="L437">
        <v>12.960632498845889</v>
      </c>
      <c r="M437">
        <f ca="1">INDIRECT(J$13&amp;ROW())</f>
        <v>175.44</v>
      </c>
      <c r="N437">
        <f t="shared" ca="1" si="76"/>
        <v>3.0787309048178724E-2</v>
      </c>
      <c r="O437" s="14">
        <f t="shared" ca="1" si="77"/>
        <v>3.0786912242543041E-2</v>
      </c>
      <c r="P437" s="14">
        <f t="shared" ca="1" si="78"/>
        <v>1.156074818178588E-3</v>
      </c>
      <c r="Q437" s="14" t="str">
        <f t="shared" ca="1" si="79"/>
        <v/>
      </c>
      <c r="R437">
        <f t="shared" ca="1" si="80"/>
        <v>330.47016274864336</v>
      </c>
      <c r="S437" t="str">
        <f t="shared" si="81"/>
        <v/>
      </c>
      <c r="T437" s="17" t="str">
        <f>IF(S437=1,R437/INDEX($R413:$R$2011,MATCH(1,S413:S436,0),1)-1,"")</f>
        <v/>
      </c>
      <c r="U437" s="16" t="str">
        <f t="shared" si="82"/>
        <v/>
      </c>
      <c r="V437" s="14" t="str">
        <f t="shared" si="83"/>
        <v/>
      </c>
      <c r="W437" s="14" t="str">
        <f t="shared" si="84"/>
        <v/>
      </c>
      <c r="X437">
        <f t="shared" ca="1" si="74"/>
        <v>-5.8140082234819559E-3</v>
      </c>
    </row>
    <row r="438" spans="2:24" x14ac:dyDescent="0.25">
      <c r="B438" s="1">
        <v>40779</v>
      </c>
      <c r="C438" s="13">
        <f>ROW()</f>
        <v>438</v>
      </c>
      <c r="D438">
        <v>0.01</v>
      </c>
      <c r="E438">
        <f t="shared" si="75"/>
        <v>0.01</v>
      </c>
      <c r="F438">
        <v>112.55</v>
      </c>
      <c r="G438">
        <v>42.35</v>
      </c>
      <c r="H438" s="10">
        <f t="shared" ca="1" si="73"/>
        <v>1.7921948679567399</v>
      </c>
      <c r="I438">
        <v>63.27</v>
      </c>
      <c r="J438">
        <v>167.08</v>
      </c>
      <c r="K438">
        <v>7.4960977094029264</v>
      </c>
      <c r="L438">
        <v>12.784659882927524</v>
      </c>
      <c r="M438">
        <f ca="1">INDIRECT(J$13&amp;ROW())</f>
        <v>167.08</v>
      </c>
      <c r="N438">
        <f t="shared" ca="1" si="76"/>
        <v>-4.7651618787049599E-2</v>
      </c>
      <c r="O438" s="14">
        <f t="shared" ca="1" si="77"/>
        <v>-4.7652015592685282E-2</v>
      </c>
      <c r="P438" s="14">
        <f t="shared" ca="1" si="78"/>
        <v>1.9747205205362518E-3</v>
      </c>
      <c r="Q438" s="14">
        <f t="shared" ca="1" si="79"/>
        <v>1.9747205205362518E-3</v>
      </c>
      <c r="R438">
        <f t="shared" ca="1" si="80"/>
        <v>314.72272453285075</v>
      </c>
      <c r="S438" t="str">
        <f t="shared" si="81"/>
        <v/>
      </c>
      <c r="T438" s="17" t="str">
        <f>IF(S438=1,R438/INDEX($R414:$R$2011,MATCH(1,S414:S437,0),1)-1,"")</f>
        <v/>
      </c>
      <c r="U438" s="16" t="str">
        <f t="shared" si="82"/>
        <v/>
      </c>
      <c r="V438" s="14" t="str">
        <f t="shared" si="83"/>
        <v/>
      </c>
      <c r="W438" s="14" t="str">
        <f t="shared" si="84"/>
        <v/>
      </c>
      <c r="X438">
        <f t="shared" ca="1" si="74"/>
        <v>-1.2975242332182547E-2</v>
      </c>
    </row>
    <row r="439" spans="2:24" x14ac:dyDescent="0.25">
      <c r="B439" s="1">
        <v>40780</v>
      </c>
      <c r="C439" s="13">
        <f>ROW()</f>
        <v>439</v>
      </c>
      <c r="D439">
        <v>0.01</v>
      </c>
      <c r="E439">
        <f t="shared" si="75"/>
        <v>0.01</v>
      </c>
      <c r="F439">
        <v>110.83</v>
      </c>
      <c r="G439">
        <v>41.55</v>
      </c>
      <c r="H439" s="10">
        <f t="shared" ca="1" si="73"/>
        <v>1.8264382020023744</v>
      </c>
      <c r="I439">
        <v>64.739999999999995</v>
      </c>
      <c r="J439">
        <v>163.6</v>
      </c>
      <c r="K439">
        <v>7.2702789237885055</v>
      </c>
      <c r="L439">
        <v>12.531631137384286</v>
      </c>
      <c r="M439">
        <f ca="1">INDIRECT(J$13&amp;ROW())</f>
        <v>163.6</v>
      </c>
      <c r="N439">
        <f t="shared" ca="1" si="76"/>
        <v>-2.0828345702657569E-2</v>
      </c>
      <c r="O439" s="14">
        <f t="shared" ca="1" si="77"/>
        <v>-2.0828742508293252E-2</v>
      </c>
      <c r="P439" s="14">
        <f t="shared" ca="1" si="78"/>
        <v>3.1027253027949024E-4</v>
      </c>
      <c r="Q439" s="14">
        <f t="shared" ca="1" si="79"/>
        <v>3.1027253027949024E-4</v>
      </c>
      <c r="R439">
        <f t="shared" ca="1" si="80"/>
        <v>308.16757082579824</v>
      </c>
      <c r="S439" t="str">
        <f t="shared" si="81"/>
        <v/>
      </c>
      <c r="T439" s="17" t="str">
        <f>IF(S439=1,R439/INDEX($R415:$R$2011,MATCH(1,S415:S438,0),1)-1,"")</f>
        <v/>
      </c>
      <c r="U439" s="16" t="str">
        <f t="shared" si="82"/>
        <v/>
      </c>
      <c r="V439" s="14" t="str">
        <f t="shared" si="83"/>
        <v/>
      </c>
      <c r="W439" s="14" t="str">
        <f t="shared" si="84"/>
        <v/>
      </c>
      <c r="X439">
        <f t="shared" ca="1" si="74"/>
        <v>1.9106925623927788E-2</v>
      </c>
    </row>
    <row r="440" spans="2:24" x14ac:dyDescent="0.25">
      <c r="B440" s="1">
        <v>40781</v>
      </c>
      <c r="C440" s="13">
        <f>ROW()</f>
        <v>440</v>
      </c>
      <c r="D440">
        <v>0</v>
      </c>
      <c r="E440">
        <f t="shared" si="75"/>
        <v>0</v>
      </c>
      <c r="F440">
        <v>112.44</v>
      </c>
      <c r="G440">
        <v>42.29</v>
      </c>
      <c r="H440" s="10">
        <f t="shared" ca="1" si="73"/>
        <v>1.8493088211824202</v>
      </c>
      <c r="I440">
        <v>63.89</v>
      </c>
      <c r="J440">
        <v>166.92</v>
      </c>
      <c r="K440">
        <v>7.4341566821821079</v>
      </c>
      <c r="L440">
        <v>12.69040014494313</v>
      </c>
      <c r="M440">
        <f ca="1">INDIRECT(J$13&amp;ROW())</f>
        <v>166.92</v>
      </c>
      <c r="N440">
        <f t="shared" ca="1" si="76"/>
        <v>2.0293398533007379E-2</v>
      </c>
      <c r="O440" s="14">
        <f t="shared" ca="1" si="77"/>
        <v>2.0293398533007379E-2</v>
      </c>
      <c r="P440" s="14">
        <f t="shared" ca="1" si="78"/>
        <v>5.5260662493532232E-4</v>
      </c>
      <c r="Q440" s="14" t="str">
        <f t="shared" ca="1" si="79"/>
        <v/>
      </c>
      <c r="R440">
        <f t="shared" ca="1" si="80"/>
        <v>314.42133815551495</v>
      </c>
      <c r="S440" t="str">
        <f t="shared" si="81"/>
        <v/>
      </c>
      <c r="T440" s="17" t="str">
        <f>IF(S440=1,R440/INDEX($R416:$R$2011,MATCH(1,S416:S439,0),1)-1,"")</f>
        <v/>
      </c>
      <c r="U440" s="16" t="str">
        <f t="shared" si="82"/>
        <v/>
      </c>
      <c r="V440" s="14" t="str">
        <f t="shared" si="83"/>
        <v/>
      </c>
      <c r="W440" s="14" t="str">
        <f t="shared" si="84"/>
        <v/>
      </c>
      <c r="X440">
        <f t="shared" ca="1" si="74"/>
        <v>1.2521978107429131E-2</v>
      </c>
    </row>
    <row r="441" spans="2:24" x14ac:dyDescent="0.25">
      <c r="B441" s="1">
        <v>40784</v>
      </c>
      <c r="C441" s="13">
        <f>ROW()</f>
        <v>441</v>
      </c>
      <c r="D441">
        <v>0.01</v>
      </c>
      <c r="E441">
        <f t="shared" si="75"/>
        <v>0.01</v>
      </c>
      <c r="F441">
        <v>115.67</v>
      </c>
      <c r="G441">
        <v>43.75</v>
      </c>
      <c r="H441" s="10">
        <f t="shared" ca="1" si="73"/>
        <v>1.9092192799773797</v>
      </c>
      <c r="I441">
        <v>62.31</v>
      </c>
      <c r="J441">
        <v>164.28</v>
      </c>
      <c r="K441">
        <v>7.8926086620369782</v>
      </c>
      <c r="L441">
        <v>13.058306310423434</v>
      </c>
      <c r="M441">
        <f ca="1">INDIRECT(J$13&amp;ROW())</f>
        <v>164.28</v>
      </c>
      <c r="N441">
        <f t="shared" ca="1" si="76"/>
        <v>-1.5815959741193319E-2</v>
      </c>
      <c r="O441" s="14">
        <f t="shared" ca="1" si="77"/>
        <v>-1.5816356546829002E-2</v>
      </c>
      <c r="P441" s="14">
        <f t="shared" ca="1" si="78"/>
        <v>1.5881465190658483E-4</v>
      </c>
      <c r="Q441" s="14">
        <f t="shared" ca="1" si="79"/>
        <v>1.5881465190658483E-4</v>
      </c>
      <c r="R441">
        <f t="shared" ca="1" si="80"/>
        <v>309.44846292947517</v>
      </c>
      <c r="S441" t="str">
        <f t="shared" si="81"/>
        <v/>
      </c>
      <c r="T441" s="17" t="str">
        <f>IF(S441=1,R441/INDEX($R417:$R$2011,MATCH(1,S417:S440,0),1)-1,"")</f>
        <v/>
      </c>
      <c r="U441" s="16" t="str">
        <f t="shared" si="82"/>
        <v/>
      </c>
      <c r="V441" s="14" t="str">
        <f t="shared" si="83"/>
        <v/>
      </c>
      <c r="W441" s="14" t="str">
        <f t="shared" si="84"/>
        <v/>
      </c>
      <c r="X441">
        <f t="shared" ca="1" si="74"/>
        <v>3.2396135306732243E-2</v>
      </c>
    </row>
    <row r="442" spans="2:24" x14ac:dyDescent="0.25">
      <c r="B442" s="1">
        <v>40785</v>
      </c>
      <c r="C442" s="13">
        <f>ROW()</f>
        <v>442</v>
      </c>
      <c r="D442">
        <v>0.01</v>
      </c>
      <c r="E442">
        <f t="shared" si="75"/>
        <v>0.01</v>
      </c>
      <c r="F442">
        <v>115.98</v>
      </c>
      <c r="G442">
        <v>43.94</v>
      </c>
      <c r="H442" s="10">
        <f t="shared" ca="1" si="73"/>
        <v>1.8946523488502098</v>
      </c>
      <c r="I442">
        <v>63.52</v>
      </c>
      <c r="J442">
        <v>154</v>
      </c>
      <c r="K442">
        <v>7.6713558918313307</v>
      </c>
      <c r="L442">
        <v>12.70949788758049</v>
      </c>
      <c r="M442">
        <f ca="1">INDIRECT(J$13&amp;ROW())</f>
        <v>154</v>
      </c>
      <c r="N442">
        <f t="shared" ca="1" si="76"/>
        <v>-6.2576089603116669E-2</v>
      </c>
      <c r="O442" s="14">
        <f t="shared" ca="1" si="77"/>
        <v>-6.2576486408752352E-2</v>
      </c>
      <c r="P442" s="14">
        <f t="shared" ca="1" si="78"/>
        <v>3.5238824715402399E-3</v>
      </c>
      <c r="Q442" s="14">
        <f t="shared" ca="1" si="79"/>
        <v>3.5238824715402399E-3</v>
      </c>
      <c r="R442">
        <f t="shared" ca="1" si="80"/>
        <v>290.08438818565361</v>
      </c>
      <c r="S442" t="str">
        <f t="shared" si="81"/>
        <v/>
      </c>
      <c r="T442" s="17" t="str">
        <f>IF(S442=1,R442/INDEX($R418:$R$2011,MATCH(1,S418:S441,0),1)-1,"")</f>
        <v/>
      </c>
      <c r="U442" s="16" t="str">
        <f t="shared" si="82"/>
        <v/>
      </c>
      <c r="V442" s="14" t="str">
        <f t="shared" si="83"/>
        <v/>
      </c>
      <c r="W442" s="14" t="str">
        <f t="shared" si="84"/>
        <v/>
      </c>
      <c r="X442">
        <f t="shared" ca="1" si="74"/>
        <v>-7.6297842159558293E-3</v>
      </c>
    </row>
    <row r="443" spans="2:24" x14ac:dyDescent="0.25">
      <c r="B443" s="1">
        <v>40786</v>
      </c>
      <c r="C443" s="13">
        <f>ROW()</f>
        <v>443</v>
      </c>
      <c r="D443">
        <v>0.01</v>
      </c>
      <c r="E443">
        <f t="shared" si="75"/>
        <v>0.01</v>
      </c>
      <c r="F443">
        <v>116.49</v>
      </c>
      <c r="G443">
        <v>44.25</v>
      </c>
      <c r="H443" s="10">
        <f t="shared" ca="1" si="73"/>
        <v>1.8979081208881901</v>
      </c>
      <c r="I443">
        <v>62.87</v>
      </c>
      <c r="J443">
        <v>155.6</v>
      </c>
      <c r="K443">
        <v>7.8293538701962326</v>
      </c>
      <c r="L443">
        <v>12.990498751280805</v>
      </c>
      <c r="M443">
        <f ca="1">INDIRECT(J$13&amp;ROW())</f>
        <v>155.6</v>
      </c>
      <c r="N443">
        <f t="shared" ca="1" si="76"/>
        <v>1.0389610389610393E-2</v>
      </c>
      <c r="O443" s="14">
        <f t="shared" ca="1" si="77"/>
        <v>1.038921358397471E-2</v>
      </c>
      <c r="P443" s="14">
        <f t="shared" ca="1" si="78"/>
        <v>1.8505253484497815E-4</v>
      </c>
      <c r="Q443" s="14" t="str">
        <f t="shared" ca="1" si="79"/>
        <v/>
      </c>
      <c r="R443">
        <f t="shared" ca="1" si="80"/>
        <v>293.09825195901107</v>
      </c>
      <c r="S443">
        <f t="shared" si="81"/>
        <v>1</v>
      </c>
      <c r="T443" s="17">
        <f ca="1">IF(S443=1,R443/INDEX($R419:$R$2011,MATCH(1,S419:S442,0),1)-1,"")</f>
        <v>0.63171140939597326</v>
      </c>
      <c r="U443" s="16">
        <f t="shared" ca="1" si="82"/>
        <v>0.63170307644455992</v>
      </c>
      <c r="V443" s="14">
        <f t="shared" ca="1" si="83"/>
        <v>0.48126416606797751</v>
      </c>
      <c r="W443" s="14" t="str">
        <f t="shared" ca="1" si="84"/>
        <v/>
      </c>
      <c r="X443">
        <f t="shared" ca="1" si="74"/>
        <v>1.7184007609395791E-3</v>
      </c>
    </row>
    <row r="444" spans="2:24" x14ac:dyDescent="0.25">
      <c r="B444" s="1">
        <v>40787</v>
      </c>
      <c r="C444" s="13">
        <f>ROW()</f>
        <v>444</v>
      </c>
      <c r="D444">
        <v>0.01</v>
      </c>
      <c r="E444">
        <f t="shared" si="75"/>
        <v>0.01</v>
      </c>
      <c r="F444">
        <v>115.27</v>
      </c>
      <c r="G444">
        <v>43.64</v>
      </c>
      <c r="H444" s="10">
        <f t="shared" ca="1" si="73"/>
        <v>1.9001743936360584</v>
      </c>
      <c r="I444">
        <v>63.07</v>
      </c>
      <c r="J444">
        <v>155.84</v>
      </c>
      <c r="K444">
        <v>7.7003791286234851</v>
      </c>
      <c r="L444">
        <v>12.886510892882203</v>
      </c>
      <c r="M444">
        <f ca="1">INDIRECT(J$13&amp;ROW())</f>
        <v>155.84</v>
      </c>
      <c r="N444">
        <f t="shared" ca="1" si="76"/>
        <v>1.5424164524422412E-3</v>
      </c>
      <c r="O444" s="14">
        <f t="shared" ca="1" si="77"/>
        <v>1.5420196468065583E-3</v>
      </c>
      <c r="P444" s="14">
        <f t="shared" ca="1" si="78"/>
        <v>2.2621511246003921E-5</v>
      </c>
      <c r="Q444" s="14" t="str">
        <f t="shared" ca="1" si="79"/>
        <v/>
      </c>
      <c r="R444">
        <f t="shared" ca="1" si="80"/>
        <v>293.55033152501471</v>
      </c>
      <c r="S444" t="str">
        <f t="shared" si="81"/>
        <v/>
      </c>
      <c r="T444" s="17" t="str">
        <f>IF(S444=1,R444/INDEX($R420:$R$2011,MATCH(1,S420:S443,0),1)-1,"")</f>
        <v/>
      </c>
      <c r="U444" s="16" t="str">
        <f t="shared" si="82"/>
        <v/>
      </c>
      <c r="V444" s="14" t="str">
        <f t="shared" si="83"/>
        <v/>
      </c>
      <c r="W444" s="14" t="str">
        <f t="shared" si="84"/>
        <v/>
      </c>
      <c r="X444">
        <f t="shared" ca="1" si="74"/>
        <v>1.1940898102105852E-3</v>
      </c>
    </row>
    <row r="445" spans="2:24" x14ac:dyDescent="0.25">
      <c r="B445" s="1">
        <v>40788</v>
      </c>
      <c r="C445" s="13">
        <f>ROW()</f>
        <v>445</v>
      </c>
      <c r="D445">
        <v>0.01</v>
      </c>
      <c r="E445">
        <f t="shared" si="75"/>
        <v>0.01</v>
      </c>
      <c r="F445">
        <v>112.33</v>
      </c>
      <c r="G445">
        <v>42.37</v>
      </c>
      <c r="H445" s="10">
        <f t="shared" ca="1" si="73"/>
        <v>1.9193795721992</v>
      </c>
      <c r="I445">
        <v>64.3</v>
      </c>
      <c r="J445">
        <v>157.96</v>
      </c>
      <c r="K445">
        <v>7.2381974879653983</v>
      </c>
      <c r="L445">
        <v>12.682423465496216</v>
      </c>
      <c r="M445">
        <f ca="1">INDIRECT(J$13&amp;ROW())</f>
        <v>157.96</v>
      </c>
      <c r="N445">
        <f t="shared" ca="1" si="76"/>
        <v>1.3603696098562601E-2</v>
      </c>
      <c r="O445" s="14">
        <f t="shared" ca="1" si="77"/>
        <v>1.3603299292926918E-2</v>
      </c>
      <c r="P445" s="14">
        <f t="shared" ca="1" si="78"/>
        <v>2.8282787908276408E-4</v>
      </c>
      <c r="Q445" s="14" t="str">
        <f t="shared" ca="1" si="79"/>
        <v/>
      </c>
      <c r="R445">
        <f t="shared" ca="1" si="80"/>
        <v>297.5437010247133</v>
      </c>
      <c r="S445" t="str">
        <f t="shared" si="81"/>
        <v/>
      </c>
      <c r="T445" s="17" t="str">
        <f>IF(S445=1,R445/INDEX($R421:$R$2011,MATCH(1,S421:S444,0),1)-1,"")</f>
        <v/>
      </c>
      <c r="U445" s="16" t="str">
        <f t="shared" si="82"/>
        <v/>
      </c>
      <c r="V445" s="14" t="str">
        <f t="shared" si="83"/>
        <v/>
      </c>
      <c r="W445" s="14" t="str">
        <f t="shared" si="84"/>
        <v/>
      </c>
      <c r="X445">
        <f t="shared" ca="1" si="74"/>
        <v>1.0107061029483498E-2</v>
      </c>
    </row>
    <row r="446" spans="2:24" x14ac:dyDescent="0.25">
      <c r="B446" s="1">
        <v>40792</v>
      </c>
      <c r="C446" s="13">
        <f>ROW()</f>
        <v>446</v>
      </c>
      <c r="D446">
        <v>0.01</v>
      </c>
      <c r="E446">
        <f t="shared" si="75"/>
        <v>0.01</v>
      </c>
      <c r="F446">
        <v>111.51</v>
      </c>
      <c r="G446">
        <v>42.09</v>
      </c>
      <c r="H446" s="10">
        <f t="shared" ca="1" si="73"/>
        <v>1.9375608577922769</v>
      </c>
      <c r="I446">
        <v>64.930000000000007</v>
      </c>
      <c r="J446">
        <v>165.92</v>
      </c>
      <c r="K446">
        <v>7.0131413460770364</v>
      </c>
      <c r="L446">
        <v>12.448697473503012</v>
      </c>
      <c r="M446">
        <f ca="1">INDIRECT(J$13&amp;ROW())</f>
        <v>165.92</v>
      </c>
      <c r="N446">
        <f t="shared" ca="1" si="76"/>
        <v>5.039250443150145E-2</v>
      </c>
      <c r="O446" s="14">
        <f t="shared" ca="1" si="77"/>
        <v>5.0392107625865767E-2</v>
      </c>
      <c r="P446" s="14">
        <f t="shared" ca="1" si="78"/>
        <v>2.873634931476804E-3</v>
      </c>
      <c r="Q446" s="14" t="str">
        <f t="shared" ca="1" si="79"/>
        <v/>
      </c>
      <c r="R446">
        <f t="shared" ca="1" si="80"/>
        <v>312.53767329716652</v>
      </c>
      <c r="S446" t="str">
        <f t="shared" si="81"/>
        <v/>
      </c>
      <c r="T446" s="17" t="str">
        <f>IF(S446=1,R446/INDEX($R422:$R$2011,MATCH(1,S422:S445,0),1)-1,"")</f>
        <v/>
      </c>
      <c r="U446" s="16" t="str">
        <f t="shared" si="82"/>
        <v/>
      </c>
      <c r="V446" s="14" t="str">
        <f t="shared" si="83"/>
        <v/>
      </c>
      <c r="W446" s="14" t="str">
        <f t="shared" si="84"/>
        <v/>
      </c>
      <c r="X446">
        <f t="shared" ca="1" si="74"/>
        <v>9.4724805121505808E-3</v>
      </c>
    </row>
    <row r="447" spans="2:24" x14ac:dyDescent="0.25">
      <c r="B447" s="1">
        <v>40793</v>
      </c>
      <c r="C447" s="13">
        <f>ROW()</f>
        <v>447</v>
      </c>
      <c r="D447">
        <v>0.01</v>
      </c>
      <c r="E447">
        <f t="shared" si="75"/>
        <v>0.01</v>
      </c>
      <c r="F447">
        <v>114.65</v>
      </c>
      <c r="G447">
        <v>43.49</v>
      </c>
      <c r="H447" s="10">
        <f t="shared" ca="1" si="73"/>
        <v>1.8150737911898587</v>
      </c>
      <c r="I447">
        <v>63.97</v>
      </c>
      <c r="J447">
        <v>170.88</v>
      </c>
      <c r="K447">
        <v>7.3834147535350771</v>
      </c>
      <c r="L447">
        <v>12.750874120292105</v>
      </c>
      <c r="M447">
        <f ca="1">INDIRECT(J$13&amp;ROW())</f>
        <v>170.88</v>
      </c>
      <c r="N447">
        <f t="shared" ca="1" si="76"/>
        <v>2.9893924783028103E-2</v>
      </c>
      <c r="O447" s="14">
        <f t="shared" ca="1" si="77"/>
        <v>2.989352797739242E-2</v>
      </c>
      <c r="P447" s="14">
        <f t="shared" ca="1" si="78"/>
        <v>1.096120857702329E-3</v>
      </c>
      <c r="Q447" s="14" t="str">
        <f t="shared" ca="1" si="79"/>
        <v/>
      </c>
      <c r="R447">
        <f t="shared" ca="1" si="80"/>
        <v>321.88065099457464</v>
      </c>
      <c r="S447" t="str">
        <f t="shared" si="81"/>
        <v/>
      </c>
      <c r="T447" s="17" t="str">
        <f>IF(S447=1,R447/INDEX($R423:$R$2011,MATCH(1,S423:S446,0),1)-1,"")</f>
        <v/>
      </c>
      <c r="U447" s="16" t="str">
        <f t="shared" si="82"/>
        <v/>
      </c>
      <c r="V447" s="14" t="str">
        <f t="shared" si="83"/>
        <v/>
      </c>
      <c r="W447" s="14" t="str">
        <f t="shared" si="84"/>
        <v/>
      </c>
      <c r="X447">
        <f t="shared" ca="1" si="74"/>
        <v>-6.321714546916693E-2</v>
      </c>
    </row>
    <row r="448" spans="2:24" x14ac:dyDescent="0.25">
      <c r="B448" s="1">
        <v>40794</v>
      </c>
      <c r="C448" s="13">
        <f>ROW()</f>
        <v>448</v>
      </c>
      <c r="D448">
        <v>0</v>
      </c>
      <c r="E448">
        <f t="shared" si="75"/>
        <v>0</v>
      </c>
      <c r="F448">
        <v>113.46</v>
      </c>
      <c r="G448">
        <v>42.91</v>
      </c>
      <c r="H448" s="10">
        <f t="shared" ca="1" si="73"/>
        <v>1.7696384042714324</v>
      </c>
      <c r="I448">
        <v>64.400000000000006</v>
      </c>
      <c r="J448">
        <v>164.76</v>
      </c>
      <c r="K448">
        <v>7.1814674745023357</v>
      </c>
      <c r="L448">
        <v>12.570641212104015</v>
      </c>
      <c r="M448">
        <f ca="1">INDIRECT(J$13&amp;ROW())</f>
        <v>164.76</v>
      </c>
      <c r="N448">
        <f t="shared" ca="1" si="76"/>
        <v>-3.5814606741573107E-2</v>
      </c>
      <c r="O448" s="14">
        <f t="shared" ca="1" si="77"/>
        <v>-3.5814606741573107E-2</v>
      </c>
      <c r="P448" s="14">
        <f t="shared" ca="1" si="78"/>
        <v>1.0627873016703564E-3</v>
      </c>
      <c r="Q448" s="14">
        <f t="shared" ca="1" si="79"/>
        <v>1.0627873016703564E-3</v>
      </c>
      <c r="R448">
        <f t="shared" ca="1" si="80"/>
        <v>310.35262206148241</v>
      </c>
      <c r="S448" t="str">
        <f t="shared" si="81"/>
        <v/>
      </c>
      <c r="T448" s="17" t="str">
        <f>IF(S448=1,R448/INDEX($R424:$R$2011,MATCH(1,S424:S447,0),1)-1,"")</f>
        <v/>
      </c>
      <c r="U448" s="16" t="str">
        <f t="shared" si="82"/>
        <v/>
      </c>
      <c r="V448" s="14" t="str">
        <f t="shared" si="83"/>
        <v/>
      </c>
      <c r="W448" s="14" t="str">
        <f t="shared" si="84"/>
        <v/>
      </c>
      <c r="X448">
        <f t="shared" ca="1" si="74"/>
        <v>-2.5032253310561796E-2</v>
      </c>
    </row>
    <row r="449" spans="2:24" x14ac:dyDescent="0.25">
      <c r="B449" s="1">
        <v>40795</v>
      </c>
      <c r="C449" s="13">
        <f>ROW()</f>
        <v>449</v>
      </c>
      <c r="D449">
        <v>0</v>
      </c>
      <c r="E449">
        <f t="shared" si="75"/>
        <v>0</v>
      </c>
      <c r="F449">
        <v>110.49</v>
      </c>
      <c r="G449">
        <v>41.74</v>
      </c>
      <c r="H449" s="10">
        <f t="shared" ca="1" si="73"/>
        <v>1.8294383812959978</v>
      </c>
      <c r="I449">
        <v>67.17</v>
      </c>
      <c r="J449">
        <v>167.44</v>
      </c>
      <c r="K449">
        <v>6.5327841422407955</v>
      </c>
      <c r="L449">
        <v>12.10662796740541</v>
      </c>
      <c r="M449">
        <f ca="1">INDIRECT(J$13&amp;ROW())</f>
        <v>167.44</v>
      </c>
      <c r="N449">
        <f t="shared" ca="1" si="76"/>
        <v>1.6266084000971182E-2</v>
      </c>
      <c r="O449" s="14">
        <f t="shared" ca="1" si="77"/>
        <v>1.6266084000971182E-2</v>
      </c>
      <c r="P449" s="14">
        <f t="shared" ca="1" si="78"/>
        <v>3.7948099750403696E-4</v>
      </c>
      <c r="Q449" s="14" t="str">
        <f t="shared" ca="1" si="79"/>
        <v/>
      </c>
      <c r="R449">
        <f t="shared" ca="1" si="80"/>
        <v>315.40084388185613</v>
      </c>
      <c r="S449" t="str">
        <f t="shared" si="81"/>
        <v/>
      </c>
      <c r="T449" s="17" t="str">
        <f>IF(S449=1,R449/INDEX($R425:$R$2011,MATCH(1,S425:S448,0),1)-1,"")</f>
        <v/>
      </c>
      <c r="U449" s="16" t="str">
        <f t="shared" si="82"/>
        <v/>
      </c>
      <c r="V449" s="14" t="str">
        <f t="shared" si="83"/>
        <v/>
      </c>
      <c r="W449" s="14" t="str">
        <f t="shared" si="84"/>
        <v/>
      </c>
      <c r="X449">
        <f t="shared" ca="1" si="74"/>
        <v>3.3792201209141962E-2</v>
      </c>
    </row>
    <row r="450" spans="2:24" x14ac:dyDescent="0.25">
      <c r="B450" s="1">
        <v>40798</v>
      </c>
      <c r="C450" s="13">
        <f>ROW()</f>
        <v>450</v>
      </c>
      <c r="D450">
        <v>0</v>
      </c>
      <c r="E450">
        <f t="shared" si="75"/>
        <v>0</v>
      </c>
      <c r="F450">
        <v>111.2</v>
      </c>
      <c r="G450">
        <v>42</v>
      </c>
      <c r="H450" s="10">
        <f t="shared" ca="1" si="73"/>
        <v>1.834445443382448</v>
      </c>
      <c r="I450">
        <v>67.59</v>
      </c>
      <c r="J450">
        <v>183.32</v>
      </c>
      <c r="K450">
        <v>6.4794550562428865</v>
      </c>
      <c r="L450">
        <v>11.966513627084487</v>
      </c>
      <c r="M450">
        <f ca="1">INDIRECT(J$13&amp;ROW())</f>
        <v>183.32</v>
      </c>
      <c r="N450">
        <f t="shared" ca="1" si="76"/>
        <v>9.4839942666029575E-2</v>
      </c>
      <c r="O450" s="14">
        <f t="shared" ca="1" si="77"/>
        <v>9.4839942666029575E-2</v>
      </c>
      <c r="P450" s="14">
        <f t="shared" ca="1" si="78"/>
        <v>9.6146125420409987E-3</v>
      </c>
      <c r="Q450" s="14" t="str">
        <f t="shared" ca="1" si="79"/>
        <v/>
      </c>
      <c r="R450">
        <f t="shared" ca="1" si="80"/>
        <v>345.31344183242874</v>
      </c>
      <c r="S450" t="str">
        <f t="shared" si="81"/>
        <v/>
      </c>
      <c r="T450" s="17" t="str">
        <f>IF(S450=1,R450/INDEX($R426:$R$2011,MATCH(1,S426:S449,0),1)-1,"")</f>
        <v/>
      </c>
      <c r="U450" s="16" t="str">
        <f t="shared" si="82"/>
        <v/>
      </c>
      <c r="V450" s="14" t="str">
        <f t="shared" si="83"/>
        <v/>
      </c>
      <c r="W450" s="14" t="str">
        <f t="shared" si="84"/>
        <v/>
      </c>
      <c r="X450">
        <f t="shared" ca="1" si="74"/>
        <v>2.7369394551038286E-3</v>
      </c>
    </row>
    <row r="451" spans="2:24" x14ac:dyDescent="0.25">
      <c r="B451" s="1">
        <v>40799</v>
      </c>
      <c r="C451" s="13">
        <f>ROW()</f>
        <v>451</v>
      </c>
      <c r="D451">
        <v>0</v>
      </c>
      <c r="E451">
        <f t="shared" si="75"/>
        <v>0</v>
      </c>
      <c r="F451">
        <v>112.22</v>
      </c>
      <c r="G451">
        <v>42.51</v>
      </c>
      <c r="H451" s="10">
        <f t="shared" ca="1" si="73"/>
        <v>1.825010618985291</v>
      </c>
      <c r="I451">
        <v>67.819999999999993</v>
      </c>
      <c r="J451">
        <v>185</v>
      </c>
      <c r="K451">
        <v>6.4861462984048472</v>
      </c>
      <c r="L451">
        <v>11.975489664517246</v>
      </c>
      <c r="M451">
        <f ca="1">INDIRECT(J$13&amp;ROW())</f>
        <v>185</v>
      </c>
      <c r="N451">
        <f t="shared" ca="1" si="76"/>
        <v>9.1643028583896502E-3</v>
      </c>
      <c r="O451" s="14">
        <f t="shared" ca="1" si="77"/>
        <v>9.1643028583896502E-3</v>
      </c>
      <c r="P451" s="14">
        <f t="shared" ca="1" si="78"/>
        <v>1.5322703610421185E-4</v>
      </c>
      <c r="Q451" s="14" t="str">
        <f t="shared" ca="1" si="79"/>
        <v/>
      </c>
      <c r="R451">
        <f t="shared" ca="1" si="80"/>
        <v>348.47799879445404</v>
      </c>
      <c r="S451" t="str">
        <f t="shared" si="81"/>
        <v/>
      </c>
      <c r="T451" s="17" t="str">
        <f>IF(S451=1,R451/INDEX($R427:$R$2011,MATCH(1,S427:S450,0),1)-1,"")</f>
        <v/>
      </c>
      <c r="U451" s="16" t="str">
        <f t="shared" si="82"/>
        <v/>
      </c>
      <c r="V451" s="14" t="str">
        <f t="shared" si="83"/>
        <v/>
      </c>
      <c r="W451" s="14" t="str">
        <f t="shared" si="84"/>
        <v/>
      </c>
      <c r="X451">
        <f t="shared" ca="1" si="74"/>
        <v>-5.1431479912318594E-3</v>
      </c>
    </row>
    <row r="452" spans="2:24" x14ac:dyDescent="0.25">
      <c r="B452" s="1">
        <v>40800</v>
      </c>
      <c r="C452" s="13">
        <f>ROW()</f>
        <v>452</v>
      </c>
      <c r="D452">
        <v>0</v>
      </c>
      <c r="E452">
        <f t="shared" si="75"/>
        <v>0</v>
      </c>
      <c r="F452">
        <v>113.78</v>
      </c>
      <c r="G452">
        <v>43.16</v>
      </c>
      <c r="H452" s="10">
        <f t="shared" ca="1" si="73"/>
        <v>1.9004405445206525</v>
      </c>
      <c r="I452">
        <v>67.13</v>
      </c>
      <c r="J452">
        <v>183.4</v>
      </c>
      <c r="K452">
        <v>6.7216227179582102</v>
      </c>
      <c r="L452">
        <v>12.147455707722376</v>
      </c>
      <c r="M452">
        <f ca="1">INDIRECT(J$13&amp;ROW())</f>
        <v>183.4</v>
      </c>
      <c r="N452">
        <f t="shared" ca="1" si="76"/>
        <v>-8.6486486486486713E-3</v>
      </c>
      <c r="O452" s="14">
        <f t="shared" ca="1" si="77"/>
        <v>-8.6486486486486713E-3</v>
      </c>
      <c r="P452" s="14">
        <f t="shared" ca="1" si="78"/>
        <v>2.9533362465770357E-5</v>
      </c>
      <c r="Q452" s="14">
        <f t="shared" ca="1" si="79"/>
        <v>2.9533362465770357E-5</v>
      </c>
      <c r="R452">
        <f t="shared" ca="1" si="80"/>
        <v>345.46413502109658</v>
      </c>
      <c r="S452" t="str">
        <f t="shared" si="81"/>
        <v/>
      </c>
      <c r="T452" s="17" t="str">
        <f>IF(S452=1,R452/INDEX($R428:$R$2011,MATCH(1,S428:S451,0),1)-1,"")</f>
        <v/>
      </c>
      <c r="U452" s="16" t="str">
        <f t="shared" si="82"/>
        <v/>
      </c>
      <c r="V452" s="14" t="str">
        <f t="shared" si="83"/>
        <v/>
      </c>
      <c r="W452" s="14" t="str">
        <f t="shared" si="84"/>
        <v/>
      </c>
      <c r="X452">
        <f t="shared" ca="1" si="74"/>
        <v>4.1331225555991856E-2</v>
      </c>
    </row>
    <row r="453" spans="2:24" x14ac:dyDescent="0.25">
      <c r="B453" s="1">
        <v>40801</v>
      </c>
      <c r="C453" s="13">
        <f>ROW()</f>
        <v>453</v>
      </c>
      <c r="D453">
        <v>0</v>
      </c>
      <c r="E453">
        <f t="shared" si="75"/>
        <v>0</v>
      </c>
      <c r="F453">
        <v>115.74</v>
      </c>
      <c r="G453">
        <v>43.88</v>
      </c>
      <c r="H453" s="10">
        <f t="shared" ca="1" si="73"/>
        <v>2.0051129283163611</v>
      </c>
      <c r="I453">
        <v>65.540000000000006</v>
      </c>
      <c r="J453">
        <v>178.4</v>
      </c>
      <c r="K453">
        <v>7.0644888841389504</v>
      </c>
      <c r="L453">
        <v>12.398155285052386</v>
      </c>
      <c r="M453">
        <f ca="1">INDIRECT(J$13&amp;ROW())</f>
        <v>178.4</v>
      </c>
      <c r="N453">
        <f t="shared" ca="1" si="76"/>
        <v>-2.7262813522355489E-2</v>
      </c>
      <c r="O453" s="14">
        <f t="shared" ca="1" si="77"/>
        <v>-2.7262813522355489E-2</v>
      </c>
      <c r="P453" s="14">
        <f t="shared" ca="1" si="78"/>
        <v>5.7833638917843496E-4</v>
      </c>
      <c r="Q453" s="14">
        <f t="shared" ca="1" si="79"/>
        <v>5.7833638917843496E-4</v>
      </c>
      <c r="R453">
        <f t="shared" ca="1" si="80"/>
        <v>336.04581072935457</v>
      </c>
      <c r="S453" t="str">
        <f t="shared" si="81"/>
        <v/>
      </c>
      <c r="T453" s="17" t="str">
        <f>IF(S453=1,R453/INDEX($R429:$R$2011,MATCH(1,S429:S452,0),1)-1,"")</f>
        <v/>
      </c>
      <c r="U453" s="16" t="str">
        <f t="shared" si="82"/>
        <v/>
      </c>
      <c r="V453" s="14" t="str">
        <f t="shared" si="83"/>
        <v/>
      </c>
      <c r="W453" s="14" t="str">
        <f t="shared" si="84"/>
        <v/>
      </c>
      <c r="X453">
        <f t="shared" ca="1" si="74"/>
        <v>5.5077957633297203E-2</v>
      </c>
    </row>
    <row r="454" spans="2:24" x14ac:dyDescent="0.25">
      <c r="B454" s="1">
        <v>40802</v>
      </c>
      <c r="C454" s="13">
        <f>ROW()</f>
        <v>454</v>
      </c>
      <c r="D454">
        <v>0</v>
      </c>
      <c r="E454">
        <f t="shared" si="75"/>
        <v>0</v>
      </c>
      <c r="F454">
        <v>116.42</v>
      </c>
      <c r="G454">
        <v>44.07</v>
      </c>
      <c r="H454" s="10">
        <f t="shared" ca="1" si="73"/>
        <v>2.0901088079937273</v>
      </c>
      <c r="I454">
        <v>65.680000000000007</v>
      </c>
      <c r="J454">
        <v>169.52</v>
      </c>
      <c r="K454">
        <v>7.2314101998214646</v>
      </c>
      <c r="L454">
        <v>12.45998067358529</v>
      </c>
      <c r="M454">
        <f ca="1">INDIRECT(J$13&amp;ROW())</f>
        <v>169.52</v>
      </c>
      <c r="N454">
        <f t="shared" ca="1" si="76"/>
        <v>-4.9775784753363195E-2</v>
      </c>
      <c r="O454" s="14">
        <f t="shared" ca="1" si="77"/>
        <v>-4.9775784753363195E-2</v>
      </c>
      <c r="P454" s="14">
        <f t="shared" ca="1" si="78"/>
        <v>2.1679822915721555E-3</v>
      </c>
      <c r="Q454" s="14">
        <f t="shared" ca="1" si="79"/>
        <v>2.1679822915721555E-3</v>
      </c>
      <c r="R454">
        <f t="shared" ca="1" si="80"/>
        <v>319.31886678722077</v>
      </c>
      <c r="S454" t="str">
        <f t="shared" si="81"/>
        <v/>
      </c>
      <c r="T454" s="17" t="str">
        <f>IF(S454=1,R454/INDEX($R430:$R$2011,MATCH(1,S430:S453,0),1)-1,"")</f>
        <v/>
      </c>
      <c r="U454" s="16" t="str">
        <f t="shared" si="82"/>
        <v/>
      </c>
      <c r="V454" s="14" t="str">
        <f t="shared" si="83"/>
        <v/>
      </c>
      <c r="W454" s="14" t="str">
        <f t="shared" si="84"/>
        <v/>
      </c>
      <c r="X454">
        <f t="shared" ca="1" si="74"/>
        <v>4.2389572416120694E-2</v>
      </c>
    </row>
    <row r="455" spans="2:24" x14ac:dyDescent="0.25">
      <c r="B455" s="1">
        <v>40805</v>
      </c>
      <c r="C455" s="13">
        <f>ROW()</f>
        <v>455</v>
      </c>
      <c r="D455">
        <v>0</v>
      </c>
      <c r="E455">
        <f t="shared" si="75"/>
        <v>0</v>
      </c>
      <c r="F455">
        <v>115.27</v>
      </c>
      <c r="G455">
        <v>43.49</v>
      </c>
      <c r="H455" s="10">
        <f t="shared" ca="1" si="73"/>
        <v>2.184944518897574</v>
      </c>
      <c r="I455">
        <v>66.37</v>
      </c>
      <c r="J455">
        <v>166.2</v>
      </c>
      <c r="K455">
        <v>6.9333643389289037</v>
      </c>
      <c r="L455">
        <v>12.21219999060146</v>
      </c>
      <c r="M455">
        <f ca="1">INDIRECT(J$13&amp;ROW())</f>
        <v>166.2</v>
      </c>
      <c r="N455">
        <f t="shared" ca="1" si="76"/>
        <v>-1.9584709768758923E-2</v>
      </c>
      <c r="O455" s="14">
        <f t="shared" ca="1" si="77"/>
        <v>-1.9584709768758923E-2</v>
      </c>
      <c r="P455" s="14">
        <f t="shared" ca="1" si="78"/>
        <v>2.6799398275264988E-4</v>
      </c>
      <c r="Q455" s="14">
        <f t="shared" ca="1" si="79"/>
        <v>2.6799398275264988E-4</v>
      </c>
      <c r="R455">
        <f t="shared" ca="1" si="80"/>
        <v>313.06509945750406</v>
      </c>
      <c r="S455" t="str">
        <f t="shared" si="81"/>
        <v/>
      </c>
      <c r="T455" s="17" t="str">
        <f>IF(S455=1,R455/INDEX($R431:$R$2011,MATCH(1,S431:S454,0),1)-1,"")</f>
        <v/>
      </c>
      <c r="U455" s="16" t="str">
        <f t="shared" si="82"/>
        <v/>
      </c>
      <c r="V455" s="14" t="str">
        <f t="shared" si="83"/>
        <v/>
      </c>
      <c r="W455" s="14" t="str">
        <f t="shared" si="84"/>
        <v/>
      </c>
      <c r="X455">
        <f t="shared" ca="1" si="74"/>
        <v>4.5373576026828205E-2</v>
      </c>
    </row>
    <row r="456" spans="2:24" x14ac:dyDescent="0.25">
      <c r="B456" s="1">
        <v>40806</v>
      </c>
      <c r="C456" s="13">
        <f>ROW()</f>
        <v>456</v>
      </c>
      <c r="D456">
        <v>0</v>
      </c>
      <c r="E456">
        <f t="shared" si="75"/>
        <v>0</v>
      </c>
      <c r="F456">
        <v>115.13</v>
      </c>
      <c r="G456">
        <v>43.31</v>
      </c>
      <c r="H456" s="10">
        <f t="shared" ca="1" si="73"/>
        <v>2.2674054549492642</v>
      </c>
      <c r="I456">
        <v>65.97</v>
      </c>
      <c r="J456">
        <v>171.76</v>
      </c>
      <c r="K456">
        <v>6.965629874567159</v>
      </c>
      <c r="L456">
        <v>12.289863163808917</v>
      </c>
      <c r="M456">
        <f ca="1">INDIRECT(J$13&amp;ROW())</f>
        <v>171.76</v>
      </c>
      <c r="N456">
        <f t="shared" ca="1" si="76"/>
        <v>3.3453670276774927E-2</v>
      </c>
      <c r="O456" s="14">
        <f t="shared" ca="1" si="77"/>
        <v>3.3453670276774927E-2</v>
      </c>
      <c r="P456" s="14">
        <f t="shared" ca="1" si="78"/>
        <v>1.3445318311180441E-3</v>
      </c>
      <c r="Q456" s="14" t="str">
        <f t="shared" ca="1" si="79"/>
        <v/>
      </c>
      <c r="R456">
        <f t="shared" ca="1" si="80"/>
        <v>323.53827606992115</v>
      </c>
      <c r="S456" t="str">
        <f t="shared" si="81"/>
        <v/>
      </c>
      <c r="T456" s="17" t="str">
        <f>IF(S456=1,R456/INDEX($R432:$R$2011,MATCH(1,S432:S455,0),1)-1,"")</f>
        <v/>
      </c>
      <c r="U456" s="16" t="str">
        <f t="shared" si="82"/>
        <v/>
      </c>
      <c r="V456" s="14" t="str">
        <f t="shared" si="83"/>
        <v/>
      </c>
      <c r="W456" s="14" t="str">
        <f t="shared" si="84"/>
        <v/>
      </c>
      <c r="X456">
        <f t="shared" ca="1" si="74"/>
        <v>3.7740517133723964E-2</v>
      </c>
    </row>
    <row r="457" spans="2:24" x14ac:dyDescent="0.25">
      <c r="B457" s="1">
        <v>40807</v>
      </c>
      <c r="C457" s="13">
        <f>ROW()</f>
        <v>457</v>
      </c>
      <c r="D457">
        <v>0</v>
      </c>
      <c r="E457">
        <f t="shared" si="75"/>
        <v>0</v>
      </c>
      <c r="F457">
        <v>111.74</v>
      </c>
      <c r="G457">
        <v>41.77</v>
      </c>
      <c r="H457" s="10">
        <f t="shared" ca="1" si="73"/>
        <v>2.2323408174112025</v>
      </c>
      <c r="I457">
        <v>67.78</v>
      </c>
      <c r="J457">
        <v>171.52</v>
      </c>
      <c r="K457">
        <v>6.3606592547315399</v>
      </c>
      <c r="L457">
        <v>11.952173549743002</v>
      </c>
      <c r="M457">
        <f ca="1">INDIRECT(J$13&amp;ROW())</f>
        <v>171.52</v>
      </c>
      <c r="N457">
        <f t="shared" ca="1" si="76"/>
        <v>-1.3972985561246931E-3</v>
      </c>
      <c r="O457" s="14">
        <f t="shared" ca="1" si="77"/>
        <v>-1.3972985561246931E-3</v>
      </c>
      <c r="P457" s="14">
        <f t="shared" ca="1" si="78"/>
        <v>3.3010872766545435E-6</v>
      </c>
      <c r="Q457" s="14">
        <f t="shared" ca="1" si="79"/>
        <v>3.3010872766545435E-6</v>
      </c>
      <c r="R457">
        <f t="shared" ca="1" si="80"/>
        <v>323.08619650391756</v>
      </c>
      <c r="S457" t="str">
        <f t="shared" si="81"/>
        <v/>
      </c>
      <c r="T457" s="17" t="str">
        <f>IF(S457=1,R457/INDEX($R433:$R$2011,MATCH(1,S433:S456,0),1)-1,"")</f>
        <v/>
      </c>
      <c r="U457" s="16" t="str">
        <f t="shared" si="82"/>
        <v/>
      </c>
      <c r="V457" s="14" t="str">
        <f t="shared" si="83"/>
        <v/>
      </c>
      <c r="W457" s="14" t="str">
        <f t="shared" si="84"/>
        <v/>
      </c>
      <c r="X457">
        <f t="shared" ca="1" si="74"/>
        <v>-1.5464652544397389E-2</v>
      </c>
    </row>
    <row r="458" spans="2:24" x14ac:dyDescent="0.25">
      <c r="B458" s="1">
        <v>40808</v>
      </c>
      <c r="C458" s="13">
        <f>ROW()</f>
        <v>458</v>
      </c>
      <c r="D458">
        <v>0</v>
      </c>
      <c r="E458">
        <f t="shared" si="75"/>
        <v>0</v>
      </c>
      <c r="F458">
        <v>108.13</v>
      </c>
      <c r="G458">
        <v>40.380000000000003</v>
      </c>
      <c r="H458" s="10">
        <f t="shared" ca="1" si="73"/>
        <v>2.2728370017178445</v>
      </c>
      <c r="I458">
        <v>70.59</v>
      </c>
      <c r="J458">
        <v>180.84</v>
      </c>
      <c r="K458">
        <v>5.8563095755127685</v>
      </c>
      <c r="L458">
        <v>11.466351992736792</v>
      </c>
      <c r="M458">
        <f ca="1">INDIRECT(J$13&amp;ROW())</f>
        <v>180.84</v>
      </c>
      <c r="N458">
        <f t="shared" ca="1" si="76"/>
        <v>5.433768656716409E-2</v>
      </c>
      <c r="O458" s="14">
        <f t="shared" ca="1" si="77"/>
        <v>5.433768656716409E-2</v>
      </c>
      <c r="P458" s="14">
        <f t="shared" ca="1" si="78"/>
        <v>3.3122182669988124E-3</v>
      </c>
      <c r="Q458" s="14" t="str">
        <f t="shared" ca="1" si="79"/>
        <v/>
      </c>
      <c r="R458">
        <f t="shared" ca="1" si="80"/>
        <v>340.64195298372465</v>
      </c>
      <c r="S458" t="str">
        <f t="shared" si="81"/>
        <v/>
      </c>
      <c r="T458" s="17" t="str">
        <f>IF(S458=1,R458/INDEX($R434:$R$2011,MATCH(1,S434:S457,0),1)-1,"")</f>
        <v/>
      </c>
      <c r="U458" s="16" t="str">
        <f t="shared" si="82"/>
        <v/>
      </c>
      <c r="V458" s="14" t="str">
        <f t="shared" si="83"/>
        <v/>
      </c>
      <c r="W458" s="14" t="str">
        <f t="shared" si="84"/>
        <v/>
      </c>
      <c r="X458">
        <f t="shared" ca="1" si="74"/>
        <v>1.8140681741242542E-2</v>
      </c>
    </row>
    <row r="459" spans="2:24" x14ac:dyDescent="0.25">
      <c r="B459" s="1">
        <v>40809</v>
      </c>
      <c r="C459" s="13">
        <f>ROW()</f>
        <v>459</v>
      </c>
      <c r="D459">
        <v>0</v>
      </c>
      <c r="E459">
        <f t="shared" si="75"/>
        <v>0</v>
      </c>
      <c r="F459">
        <v>108.78</v>
      </c>
      <c r="G459">
        <v>40.659999999999997</v>
      </c>
      <c r="H459" s="10">
        <f t="shared" ca="1" si="73"/>
        <v>2.3386672403675099</v>
      </c>
      <c r="I459">
        <v>70.38</v>
      </c>
      <c r="J459">
        <v>199.36</v>
      </c>
      <c r="K459">
        <v>5.776035978890425</v>
      </c>
      <c r="L459">
        <v>11.415053950601084</v>
      </c>
      <c r="M459">
        <f ca="1">INDIRECT(J$13&amp;ROW())</f>
        <v>199.36</v>
      </c>
      <c r="N459">
        <f t="shared" ca="1" si="76"/>
        <v>0.10241097102410968</v>
      </c>
      <c r="O459" s="14">
        <f t="shared" ca="1" si="77"/>
        <v>0.10241097102410968</v>
      </c>
      <c r="P459" s="14">
        <f t="shared" ca="1" si="78"/>
        <v>1.1156674220344453E-2</v>
      </c>
      <c r="Q459" s="14" t="str">
        <f t="shared" ca="1" si="79"/>
        <v/>
      </c>
      <c r="R459">
        <f t="shared" ca="1" si="80"/>
        <v>375.52742616033703</v>
      </c>
      <c r="S459" t="str">
        <f t="shared" si="81"/>
        <v/>
      </c>
      <c r="T459" s="17" t="str">
        <f>IF(S459=1,R459/INDEX($R435:$R$2011,MATCH(1,S435:S458,0),1)-1,"")</f>
        <v/>
      </c>
      <c r="U459" s="16" t="str">
        <f t="shared" si="82"/>
        <v/>
      </c>
      <c r="V459" s="14" t="str">
        <f t="shared" si="83"/>
        <v/>
      </c>
      <c r="W459" s="14" t="str">
        <f t="shared" si="84"/>
        <v/>
      </c>
      <c r="X459">
        <f t="shared" ca="1" si="74"/>
        <v>2.896390660654943E-2</v>
      </c>
    </row>
    <row r="460" spans="2:24" x14ac:dyDescent="0.25">
      <c r="B460" s="1">
        <v>40812</v>
      </c>
      <c r="C460" s="13">
        <f>ROW()</f>
        <v>460</v>
      </c>
      <c r="D460">
        <v>0.01</v>
      </c>
      <c r="E460">
        <f t="shared" si="75"/>
        <v>0.01</v>
      </c>
      <c r="F460">
        <v>111.37</v>
      </c>
      <c r="G460">
        <v>41.67</v>
      </c>
      <c r="H460" s="10">
        <f t="shared" ca="1" si="73"/>
        <v>2.1697394089253854</v>
      </c>
      <c r="I460">
        <v>69.55</v>
      </c>
      <c r="J460">
        <v>201.36</v>
      </c>
      <c r="K460">
        <v>6.011751075053513</v>
      </c>
      <c r="L460">
        <v>11.629874630734657</v>
      </c>
      <c r="M460">
        <f ca="1">INDIRECT(J$13&amp;ROW())</f>
        <v>201.36</v>
      </c>
      <c r="N460">
        <f t="shared" ca="1" si="76"/>
        <v>1.0032102728732006E-2</v>
      </c>
      <c r="O460" s="14">
        <f t="shared" ca="1" si="77"/>
        <v>1.0031705923096323E-2</v>
      </c>
      <c r="P460" s="14">
        <f t="shared" ca="1" si="78"/>
        <v>1.7545370600701685E-4</v>
      </c>
      <c r="Q460" s="14" t="str">
        <f t="shared" ca="1" si="79"/>
        <v/>
      </c>
      <c r="R460">
        <f t="shared" ca="1" si="80"/>
        <v>379.29475587703388</v>
      </c>
      <c r="S460" t="str">
        <f t="shared" si="81"/>
        <v/>
      </c>
      <c r="T460" s="17" t="str">
        <f>IF(S460=1,R460/INDEX($R436:$R$2011,MATCH(1,S436:S459,0),1)-1,"")</f>
        <v/>
      </c>
      <c r="U460" s="16" t="str">
        <f t="shared" si="82"/>
        <v/>
      </c>
      <c r="V460" s="14" t="str">
        <f t="shared" si="83"/>
        <v/>
      </c>
      <c r="W460" s="14" t="str">
        <f t="shared" si="84"/>
        <v/>
      </c>
      <c r="X460">
        <f t="shared" ca="1" si="74"/>
        <v>-7.2232521380672446E-2</v>
      </c>
    </row>
    <row r="461" spans="2:24" x14ac:dyDescent="0.25">
      <c r="B461" s="1">
        <v>40813</v>
      </c>
      <c r="C461" s="13">
        <f>ROW()</f>
        <v>461</v>
      </c>
      <c r="D461">
        <v>0.01</v>
      </c>
      <c r="E461">
        <f t="shared" si="75"/>
        <v>0.01</v>
      </c>
      <c r="F461">
        <v>112.61</v>
      </c>
      <c r="G461">
        <v>42.24</v>
      </c>
      <c r="H461" s="10">
        <f t="shared" ca="1" si="73"/>
        <v>2.0516218967494959</v>
      </c>
      <c r="I461">
        <v>68.83</v>
      </c>
      <c r="J461">
        <v>194.4</v>
      </c>
      <c r="K461">
        <v>6.1249898771405542</v>
      </c>
      <c r="L461">
        <v>11.724671156039884</v>
      </c>
      <c r="M461">
        <f ca="1">INDIRECT(J$13&amp;ROW())</f>
        <v>194.4</v>
      </c>
      <c r="N461">
        <f t="shared" ca="1" si="76"/>
        <v>-3.4564958283671121E-2</v>
      </c>
      <c r="O461" s="14">
        <f t="shared" ca="1" si="77"/>
        <v>-3.4565355089306804E-2</v>
      </c>
      <c r="P461" s="14">
        <f t="shared" ca="1" si="78"/>
        <v>9.8289567742353623E-4</v>
      </c>
      <c r="Q461" s="14">
        <f t="shared" ca="1" si="79"/>
        <v>9.8289567742353623E-4</v>
      </c>
      <c r="R461">
        <f t="shared" ca="1" si="80"/>
        <v>366.18444846292897</v>
      </c>
      <c r="S461" t="str">
        <f t="shared" si="81"/>
        <v/>
      </c>
      <c r="T461" s="17" t="str">
        <f>IF(S461=1,R461/INDEX($R437:$R$2011,MATCH(1,S437:S460,0),1)-1,"")</f>
        <v/>
      </c>
      <c r="U461" s="16" t="str">
        <f t="shared" si="82"/>
        <v/>
      </c>
      <c r="V461" s="14" t="str">
        <f t="shared" si="83"/>
        <v/>
      </c>
      <c r="W461" s="14" t="str">
        <f t="shared" si="84"/>
        <v/>
      </c>
      <c r="X461">
        <f t="shared" ca="1" si="74"/>
        <v>-5.4438570682730031E-2</v>
      </c>
    </row>
    <row r="462" spans="2:24" x14ac:dyDescent="0.25">
      <c r="B462" s="1">
        <v>40814</v>
      </c>
      <c r="C462" s="13">
        <f>ROW()</f>
        <v>462</v>
      </c>
      <c r="D462">
        <v>0.01</v>
      </c>
      <c r="E462">
        <f t="shared" si="75"/>
        <v>0.01</v>
      </c>
      <c r="F462">
        <v>110.31</v>
      </c>
      <c r="G462">
        <v>41.07</v>
      </c>
      <c r="H462" s="10">
        <f t="shared" ca="1" si="73"/>
        <v>2.0222045703316391</v>
      </c>
      <c r="I462">
        <v>71.13</v>
      </c>
      <c r="J462">
        <v>190.56</v>
      </c>
      <c r="K462">
        <v>5.6970253340257226</v>
      </c>
      <c r="L462">
        <v>11.355135653161621</v>
      </c>
      <c r="M462">
        <f ca="1">INDIRECT(J$13&amp;ROW())</f>
        <v>190.56</v>
      </c>
      <c r="N462">
        <f t="shared" ca="1" si="76"/>
        <v>-1.9753086419753152E-2</v>
      </c>
      <c r="O462" s="14">
        <f t="shared" ca="1" si="77"/>
        <v>-1.9753483225388835E-2</v>
      </c>
      <c r="P462" s="14">
        <f t="shared" ca="1" si="78"/>
        <v>2.7354828632145161E-4</v>
      </c>
      <c r="Q462" s="14">
        <f t="shared" ca="1" si="79"/>
        <v>2.7354828632145161E-4</v>
      </c>
      <c r="R462">
        <f t="shared" ca="1" si="80"/>
        <v>358.95117540687107</v>
      </c>
      <c r="S462" t="str">
        <f t="shared" si="81"/>
        <v/>
      </c>
      <c r="T462" s="17" t="str">
        <f>IF(S462=1,R462/INDEX($R438:$R$2011,MATCH(1,S438:S461,0),1)-1,"")</f>
        <v/>
      </c>
      <c r="U462" s="16" t="str">
        <f t="shared" si="82"/>
        <v/>
      </c>
      <c r="V462" s="14" t="str">
        <f t="shared" si="83"/>
        <v/>
      </c>
      <c r="W462" s="14" t="str">
        <f t="shared" si="84"/>
        <v/>
      </c>
      <c r="X462">
        <f t="shared" ca="1" si="74"/>
        <v>-1.4338571090737749E-2</v>
      </c>
    </row>
    <row r="463" spans="2:24" x14ac:dyDescent="0.25">
      <c r="B463" s="1">
        <v>40815</v>
      </c>
      <c r="C463" s="13">
        <f>ROW()</f>
        <v>463</v>
      </c>
      <c r="D463">
        <v>0.01</v>
      </c>
      <c r="E463">
        <f t="shared" si="75"/>
        <v>0.01</v>
      </c>
      <c r="F463">
        <v>111.18</v>
      </c>
      <c r="G463">
        <v>41.41</v>
      </c>
      <c r="H463" s="10">
        <f t="shared" ca="1" si="73"/>
        <v>1.927450425464432</v>
      </c>
      <c r="I463">
        <v>70.22</v>
      </c>
      <c r="J463">
        <v>202.92</v>
      </c>
      <c r="K463">
        <v>5.8216252118562455</v>
      </c>
      <c r="L463">
        <v>11.491792284169358</v>
      </c>
      <c r="M463">
        <f ca="1">INDIRECT(J$13&amp;ROW())</f>
        <v>202.92</v>
      </c>
      <c r="N463">
        <f t="shared" ca="1" si="76"/>
        <v>6.4861460957178707E-2</v>
      </c>
      <c r="O463" s="14">
        <f t="shared" ca="1" si="77"/>
        <v>6.4861064151543024E-2</v>
      </c>
      <c r="P463" s="14">
        <f t="shared" ca="1" si="78"/>
        <v>4.6342399564474395E-3</v>
      </c>
      <c r="Q463" s="14" t="str">
        <f t="shared" ca="1" si="79"/>
        <v/>
      </c>
      <c r="R463">
        <f t="shared" ca="1" si="80"/>
        <v>382.23327305605727</v>
      </c>
      <c r="S463" t="str">
        <f t="shared" si="81"/>
        <v/>
      </c>
      <c r="T463" s="17" t="str">
        <f>IF(S463=1,R463/INDEX($R439:$R$2011,MATCH(1,S439:S462,0),1)-1,"")</f>
        <v/>
      </c>
      <c r="U463" s="16" t="str">
        <f t="shared" si="82"/>
        <v/>
      </c>
      <c r="V463" s="14" t="str">
        <f t="shared" si="83"/>
        <v/>
      </c>
      <c r="W463" s="14" t="str">
        <f t="shared" si="84"/>
        <v/>
      </c>
      <c r="X463">
        <f t="shared" ca="1" si="74"/>
        <v>-4.685685427546412E-2</v>
      </c>
    </row>
    <row r="464" spans="2:24" x14ac:dyDescent="0.25">
      <c r="B464" s="1">
        <v>40816</v>
      </c>
      <c r="C464" s="13">
        <f>ROW()</f>
        <v>464</v>
      </c>
      <c r="D464">
        <v>0.02</v>
      </c>
      <c r="E464">
        <f t="shared" si="75"/>
        <v>0.02</v>
      </c>
      <c r="F464">
        <v>108.41</v>
      </c>
      <c r="G464">
        <v>40.24</v>
      </c>
      <c r="H464" s="10">
        <f t="shared" ca="1" si="73"/>
        <v>1.9575829338243409</v>
      </c>
      <c r="I464">
        <v>73.2</v>
      </c>
      <c r="J464">
        <v>199.44</v>
      </c>
      <c r="K464">
        <v>5.3164485711679559</v>
      </c>
      <c r="L464">
        <v>10.994848159030077</v>
      </c>
      <c r="M464">
        <f ca="1">INDIRECT(J$13&amp;ROW())</f>
        <v>199.44</v>
      </c>
      <c r="N464">
        <f t="shared" ca="1" si="76"/>
        <v>-1.7149615612063851E-2</v>
      </c>
      <c r="O464" s="14">
        <f t="shared" ca="1" si="77"/>
        <v>-1.7150409183817938E-2</v>
      </c>
      <c r="P464" s="14">
        <f t="shared" ca="1" si="78"/>
        <v>1.9421826068955259E-4</v>
      </c>
      <c r="Q464" s="14">
        <f t="shared" ca="1" si="79"/>
        <v>1.9421826068955259E-4</v>
      </c>
      <c r="R464">
        <f t="shared" ca="1" si="80"/>
        <v>375.67811934900487</v>
      </c>
      <c r="S464">
        <f t="shared" si="81"/>
        <v>1</v>
      </c>
      <c r="T464" s="17">
        <f ca="1">IF(S464=1,R464/INDEX($R440:$R$2011,MATCH(1,S440:S463,0),1)-1,"")</f>
        <v>0.2817480719794343</v>
      </c>
      <c r="U464" s="16">
        <f t="shared" ca="1" si="82"/>
        <v>0.28173140684035025</v>
      </c>
      <c r="V464" s="14">
        <f t="shared" ca="1" si="83"/>
        <v>0.11817120352553398</v>
      </c>
      <c r="W464" s="14" t="str">
        <f t="shared" ca="1" si="84"/>
        <v/>
      </c>
      <c r="X464">
        <f t="shared" ca="1" si="74"/>
        <v>1.5633350649030646E-2</v>
      </c>
    </row>
    <row r="465" spans="2:24" x14ac:dyDescent="0.25">
      <c r="B465" s="1">
        <v>40819</v>
      </c>
      <c r="C465" s="13">
        <f>ROW()</f>
        <v>465</v>
      </c>
      <c r="D465">
        <v>0</v>
      </c>
      <c r="E465">
        <f t="shared" si="75"/>
        <v>0</v>
      </c>
      <c r="F465">
        <v>105.32</v>
      </c>
      <c r="G465">
        <v>38.78</v>
      </c>
      <c r="H465" s="10">
        <f t="shared" ca="1" si="73"/>
        <v>1.9736334729171252</v>
      </c>
      <c r="I465">
        <v>75.209999999999994</v>
      </c>
      <c r="J465">
        <v>213.48</v>
      </c>
      <c r="K465">
        <v>4.9285846370562467</v>
      </c>
      <c r="L465">
        <v>10.660629760386936</v>
      </c>
      <c r="M465">
        <f ca="1">INDIRECT(J$13&amp;ROW())</f>
        <v>213.48</v>
      </c>
      <c r="N465">
        <f t="shared" ca="1" si="76"/>
        <v>7.0397111913357291E-2</v>
      </c>
      <c r="O465" s="14">
        <f t="shared" ca="1" si="77"/>
        <v>7.0397111913357291E-2</v>
      </c>
      <c r="P465" s="14">
        <f t="shared" ca="1" si="78"/>
        <v>5.4186234759628716E-3</v>
      </c>
      <c r="Q465" s="14" t="str">
        <f t="shared" ca="1" si="79"/>
        <v/>
      </c>
      <c r="R465">
        <f t="shared" ca="1" si="80"/>
        <v>402.12477396021637</v>
      </c>
      <c r="S465" t="str">
        <f t="shared" si="81"/>
        <v/>
      </c>
      <c r="T465" s="17" t="str">
        <f>IF(S465=1,R465/INDEX($R441:$R$2011,MATCH(1,S441:S464,0),1)-1,"")</f>
        <v/>
      </c>
      <c r="U465" s="16" t="str">
        <f t="shared" si="82"/>
        <v/>
      </c>
      <c r="V465" s="14" t="str">
        <f t="shared" si="83"/>
        <v/>
      </c>
      <c r="W465" s="14" t="str">
        <f t="shared" si="84"/>
        <v/>
      </c>
      <c r="X465">
        <f t="shared" ca="1" si="74"/>
        <v>8.1991617394354573E-3</v>
      </c>
    </row>
    <row r="466" spans="2:24" x14ac:dyDescent="0.25">
      <c r="B466" s="1">
        <v>40820</v>
      </c>
      <c r="C466" s="13">
        <f>ROW()</f>
        <v>466</v>
      </c>
      <c r="D466">
        <v>0</v>
      </c>
      <c r="E466">
        <f t="shared" si="75"/>
        <v>0</v>
      </c>
      <c r="F466">
        <v>107.63</v>
      </c>
      <c r="G466">
        <v>39.909999999999997</v>
      </c>
      <c r="H466" s="10">
        <f t="shared" ca="1" si="73"/>
        <v>2.0131787519891318</v>
      </c>
      <c r="I466">
        <v>71.98</v>
      </c>
      <c r="J466">
        <v>227.36</v>
      </c>
      <c r="K466">
        <v>5.3347238867638911</v>
      </c>
      <c r="L466">
        <v>11.007434307418658</v>
      </c>
      <c r="M466">
        <f ca="1">INDIRECT(J$13&amp;ROW())</f>
        <v>227.36</v>
      </c>
      <c r="N466">
        <f t="shared" ca="1" si="76"/>
        <v>6.5017800262319847E-2</v>
      </c>
      <c r="O466" s="14">
        <f t="shared" ca="1" si="77"/>
        <v>6.5017800262319847E-2</v>
      </c>
      <c r="P466" s="14">
        <f t="shared" ca="1" si="78"/>
        <v>4.6556042231828201E-3</v>
      </c>
      <c r="Q466" s="14" t="str">
        <f t="shared" ca="1" si="79"/>
        <v/>
      </c>
      <c r="R466">
        <f t="shared" ca="1" si="80"/>
        <v>428.27004219409224</v>
      </c>
      <c r="S466" t="str">
        <f t="shared" si="81"/>
        <v/>
      </c>
      <c r="T466" s="17" t="str">
        <f>IF(S466=1,R466/INDEX($R442:$R$2011,MATCH(1,S442:S465,0),1)-1,"")</f>
        <v/>
      </c>
      <c r="U466" s="16" t="str">
        <f t="shared" si="82"/>
        <v/>
      </c>
      <c r="V466" s="14" t="str">
        <f t="shared" si="83"/>
        <v/>
      </c>
      <c r="W466" s="14" t="str">
        <f t="shared" si="84"/>
        <v/>
      </c>
      <c r="X466">
        <f t="shared" ca="1" si="74"/>
        <v>2.003678981668092E-2</v>
      </c>
    </row>
    <row r="467" spans="2:24" x14ac:dyDescent="0.25">
      <c r="B467" s="1">
        <v>40821</v>
      </c>
      <c r="C467" s="13">
        <f>ROW()</f>
        <v>467</v>
      </c>
      <c r="D467">
        <v>0</v>
      </c>
      <c r="E467">
        <f t="shared" si="75"/>
        <v>0</v>
      </c>
      <c r="F467">
        <v>109.62</v>
      </c>
      <c r="G467">
        <v>40.82</v>
      </c>
      <c r="H467" s="10">
        <f t="shared" ca="1" si="73"/>
        <v>1.9813297226899331</v>
      </c>
      <c r="I467">
        <v>72.03</v>
      </c>
      <c r="J467">
        <v>211.4</v>
      </c>
      <c r="K467">
        <v>5.6231989790243757</v>
      </c>
      <c r="L467">
        <v>11.082437511848347</v>
      </c>
      <c r="M467">
        <f ca="1">INDIRECT(J$13&amp;ROW())</f>
        <v>211.4</v>
      </c>
      <c r="N467">
        <f t="shared" ca="1" si="76"/>
        <v>-7.0197044334975423E-2</v>
      </c>
      <c r="O467" s="14">
        <f t="shared" ca="1" si="77"/>
        <v>-7.0197044334975423E-2</v>
      </c>
      <c r="P467" s="14">
        <f t="shared" ca="1" si="78"/>
        <v>4.4867030418559457E-3</v>
      </c>
      <c r="Q467" s="14">
        <f t="shared" ca="1" si="79"/>
        <v>4.4867030418559457E-3</v>
      </c>
      <c r="R467">
        <f t="shared" ca="1" si="80"/>
        <v>398.20675105485174</v>
      </c>
      <c r="S467" t="str">
        <f t="shared" si="81"/>
        <v/>
      </c>
      <c r="T467" s="17" t="str">
        <f>IF(S467=1,R467/INDEX($R443:$R$2011,MATCH(1,S443:S466,0),1)-1,"")</f>
        <v/>
      </c>
      <c r="U467" s="16" t="str">
        <f t="shared" si="82"/>
        <v/>
      </c>
      <c r="V467" s="14" t="str">
        <f t="shared" si="83"/>
        <v/>
      </c>
      <c r="W467" s="14" t="str">
        <f t="shared" si="84"/>
        <v/>
      </c>
      <c r="X467">
        <f t="shared" ca="1" si="74"/>
        <v>-1.5820268949158136E-2</v>
      </c>
    </row>
    <row r="468" spans="2:24" x14ac:dyDescent="0.25">
      <c r="B468" s="1">
        <v>40822</v>
      </c>
      <c r="C468" s="13">
        <f>ROW()</f>
        <v>468</v>
      </c>
      <c r="D468">
        <v>0</v>
      </c>
      <c r="E468">
        <f t="shared" si="75"/>
        <v>0</v>
      </c>
      <c r="F468">
        <v>111.61</v>
      </c>
      <c r="G468">
        <v>41.76</v>
      </c>
      <c r="H468" s="10">
        <f t="shared" ca="1" si="73"/>
        <v>2.0291470156717897</v>
      </c>
      <c r="I468">
        <v>71.739999999999995</v>
      </c>
      <c r="J468">
        <v>201.04</v>
      </c>
      <c r="K468">
        <v>5.6989489840534642</v>
      </c>
      <c r="L468">
        <v>11.202214465591124</v>
      </c>
      <c r="M468">
        <f ca="1">INDIRECT(J$13&amp;ROW())</f>
        <v>201.04</v>
      </c>
      <c r="N468">
        <f t="shared" ca="1" si="76"/>
        <v>-4.9006622516556408E-2</v>
      </c>
      <c r="O468" s="14">
        <f t="shared" ca="1" si="77"/>
        <v>-4.9006622516556408E-2</v>
      </c>
      <c r="P468" s="14">
        <f t="shared" ca="1" si="78"/>
        <v>2.0969470583132085E-3</v>
      </c>
      <c r="Q468" s="14">
        <f t="shared" ca="1" si="79"/>
        <v>2.0969470583132085E-3</v>
      </c>
      <c r="R468">
        <f t="shared" ca="1" si="80"/>
        <v>378.69198312236227</v>
      </c>
      <c r="S468" t="str">
        <f t="shared" si="81"/>
        <v/>
      </c>
      <c r="T468" s="17" t="str">
        <f>IF(S468=1,R468/INDEX($R444:$R$2011,MATCH(1,S444:S467,0),1)-1,"")</f>
        <v/>
      </c>
      <c r="U468" s="16" t="str">
        <f t="shared" si="82"/>
        <v/>
      </c>
      <c r="V468" s="14" t="str">
        <f t="shared" si="83"/>
        <v/>
      </c>
      <c r="W468" s="14" t="str">
        <f t="shared" si="84"/>
        <v/>
      </c>
      <c r="X468">
        <f t="shared" ca="1" si="74"/>
        <v>2.4133940168695404E-2</v>
      </c>
    </row>
    <row r="469" spans="2:24" x14ac:dyDescent="0.25">
      <c r="B469" s="1">
        <v>40823</v>
      </c>
      <c r="C469" s="13">
        <f>ROW()</f>
        <v>469</v>
      </c>
      <c r="D469">
        <v>0</v>
      </c>
      <c r="E469">
        <f t="shared" si="75"/>
        <v>0</v>
      </c>
      <c r="F469">
        <v>110.86</v>
      </c>
      <c r="G469">
        <v>41.29</v>
      </c>
      <c r="H469" s="10">
        <f t="shared" ca="1" si="73"/>
        <v>2.0547416356936128</v>
      </c>
      <c r="I469">
        <v>72.599999999999994</v>
      </c>
      <c r="J469">
        <v>197.52</v>
      </c>
      <c r="K469">
        <v>5.6875688283479491</v>
      </c>
      <c r="L469">
        <v>11.116905389178198</v>
      </c>
      <c r="M469">
        <f ca="1">INDIRECT(J$13&amp;ROW())</f>
        <v>197.52</v>
      </c>
      <c r="N469">
        <f t="shared" ca="1" si="76"/>
        <v>-1.7508953442101016E-2</v>
      </c>
      <c r="O469" s="14">
        <f t="shared" ca="1" si="77"/>
        <v>-1.7508953442101016E-2</v>
      </c>
      <c r="P469" s="14">
        <f t="shared" ca="1" si="78"/>
        <v>2.0434031884493191E-4</v>
      </c>
      <c r="Q469" s="14">
        <f t="shared" ca="1" si="79"/>
        <v>2.0434031884493191E-4</v>
      </c>
      <c r="R469">
        <f t="shared" ca="1" si="80"/>
        <v>372.06148282097593</v>
      </c>
      <c r="S469" t="str">
        <f t="shared" si="81"/>
        <v/>
      </c>
      <c r="T469" s="17" t="str">
        <f>IF(S469=1,R469/INDEX($R445:$R$2011,MATCH(1,S445:S468,0),1)-1,"")</f>
        <v/>
      </c>
      <c r="U469" s="16" t="str">
        <f t="shared" si="82"/>
        <v/>
      </c>
      <c r="V469" s="14" t="str">
        <f t="shared" si="83"/>
        <v/>
      </c>
      <c r="W469" s="14" t="str">
        <f t="shared" si="84"/>
        <v/>
      </c>
      <c r="X469">
        <f t="shared" ca="1" si="74"/>
        <v>1.2613487255554674E-2</v>
      </c>
    </row>
    <row r="470" spans="2:24" x14ac:dyDescent="0.25">
      <c r="B470" s="1">
        <v>40826</v>
      </c>
      <c r="C470" s="13">
        <f>ROW()</f>
        <v>470</v>
      </c>
      <c r="D470">
        <v>0</v>
      </c>
      <c r="E470">
        <f t="shared" si="75"/>
        <v>0</v>
      </c>
      <c r="F470">
        <v>114.57</v>
      </c>
      <c r="G470">
        <v>42.73</v>
      </c>
      <c r="H470" s="10">
        <f t="shared" ca="1" si="73"/>
        <v>1.9303858400895708</v>
      </c>
      <c r="I470">
        <v>69.06</v>
      </c>
      <c r="J470">
        <v>200.88</v>
      </c>
      <c r="K470">
        <v>6.1065384204110478</v>
      </c>
      <c r="L470">
        <v>11.601159475494208</v>
      </c>
      <c r="M470">
        <f ca="1">INDIRECT(J$13&amp;ROW())</f>
        <v>200.88</v>
      </c>
      <c r="N470">
        <f t="shared" ca="1" si="76"/>
        <v>1.7010935601458055E-2</v>
      </c>
      <c r="O470" s="14">
        <f t="shared" ca="1" si="77"/>
        <v>1.7010935601458055E-2</v>
      </c>
      <c r="P470" s="14">
        <f t="shared" ca="1" si="78"/>
        <v>4.090556249768793E-4</v>
      </c>
      <c r="Q470" s="14" t="str">
        <f t="shared" ca="1" si="79"/>
        <v/>
      </c>
      <c r="R470">
        <f t="shared" ca="1" si="80"/>
        <v>378.39059674502653</v>
      </c>
      <c r="S470" t="str">
        <f t="shared" si="81"/>
        <v/>
      </c>
      <c r="T470" s="17" t="str">
        <f>IF(S470=1,R470/INDEX($R446:$R$2011,MATCH(1,S446:S469,0),1)-1,"")</f>
        <v/>
      </c>
      <c r="U470" s="16" t="str">
        <f t="shared" si="82"/>
        <v/>
      </c>
      <c r="V470" s="14" t="str">
        <f t="shared" si="83"/>
        <v/>
      </c>
      <c r="W470" s="14" t="str">
        <f t="shared" si="84"/>
        <v/>
      </c>
      <c r="X470">
        <f t="shared" ca="1" si="74"/>
        <v>-6.052137818391147E-2</v>
      </c>
    </row>
    <row r="471" spans="2:24" x14ac:dyDescent="0.25">
      <c r="B471" s="1">
        <v>40827</v>
      </c>
      <c r="C471" s="13">
        <f>ROW()</f>
        <v>471</v>
      </c>
      <c r="D471">
        <v>0.01</v>
      </c>
      <c r="E471">
        <f t="shared" si="75"/>
        <v>0.01</v>
      </c>
      <c r="F471">
        <v>114.68</v>
      </c>
      <c r="G471">
        <v>42.79</v>
      </c>
      <c r="H471" s="10">
        <f t="shared" ca="1" si="73"/>
        <v>1.8690524190214801</v>
      </c>
      <c r="I471">
        <v>68.81</v>
      </c>
      <c r="J471">
        <v>186.44</v>
      </c>
      <c r="K471">
        <v>6.1367308023627114</v>
      </c>
      <c r="L471">
        <v>11.626532584993726</v>
      </c>
      <c r="M471">
        <f ca="1">INDIRECT(J$13&amp;ROW())</f>
        <v>186.44</v>
      </c>
      <c r="N471">
        <f t="shared" ca="1" si="76"/>
        <v>-7.1883711668657924E-2</v>
      </c>
      <c r="O471" s="14">
        <f t="shared" ca="1" si="77"/>
        <v>-7.1884108474293607E-2</v>
      </c>
      <c r="P471" s="14">
        <f t="shared" ca="1" si="78"/>
        <v>4.7155579769862224E-3</v>
      </c>
      <c r="Q471" s="14">
        <f t="shared" ca="1" si="79"/>
        <v>4.7155579769862224E-3</v>
      </c>
      <c r="R471">
        <f t="shared" ca="1" si="80"/>
        <v>351.19047619047564</v>
      </c>
      <c r="S471" t="str">
        <f t="shared" si="81"/>
        <v/>
      </c>
      <c r="T471" s="17" t="str">
        <f>IF(S471=1,R471/INDEX($R447:$R$2011,MATCH(1,S447:S470,0),1)-1,"")</f>
        <v/>
      </c>
      <c r="U471" s="16" t="str">
        <f t="shared" si="82"/>
        <v/>
      </c>
      <c r="V471" s="14" t="str">
        <f t="shared" si="83"/>
        <v/>
      </c>
      <c r="W471" s="14" t="str">
        <f t="shared" si="84"/>
        <v/>
      </c>
      <c r="X471">
        <f t="shared" ca="1" si="74"/>
        <v>-3.1772622754653465E-2</v>
      </c>
    </row>
    <row r="472" spans="2:24" x14ac:dyDescent="0.25">
      <c r="B472" s="1">
        <v>40828</v>
      </c>
      <c r="C472" s="13">
        <f>ROW()</f>
        <v>472</v>
      </c>
      <c r="D472">
        <v>0.01</v>
      </c>
      <c r="E472">
        <f t="shared" si="75"/>
        <v>0.01</v>
      </c>
      <c r="F472">
        <v>115.69</v>
      </c>
      <c r="G472">
        <v>43.25</v>
      </c>
      <c r="H472" s="10">
        <f t="shared" ref="H472:H535" ca="1" si="85">H471*(1+X472)</f>
        <v>1.8321811692518126</v>
      </c>
      <c r="I472">
        <v>66.209999999999994</v>
      </c>
      <c r="J472">
        <v>184.16</v>
      </c>
      <c r="K472">
        <v>6.527991688521066</v>
      </c>
      <c r="L472">
        <v>12.033107649761689</v>
      </c>
      <c r="M472">
        <f ca="1">INDIRECT(J$13&amp;ROW())</f>
        <v>184.16</v>
      </c>
      <c r="N472">
        <f t="shared" ca="1" si="76"/>
        <v>-1.2229135378674094E-2</v>
      </c>
      <c r="O472" s="14">
        <f t="shared" ca="1" si="77"/>
        <v>-1.2229532184309777E-2</v>
      </c>
      <c r="P472" s="14">
        <f t="shared" ca="1" si="78"/>
        <v>8.1276430635588657E-5</v>
      </c>
      <c r="Q472" s="14">
        <f t="shared" ca="1" si="79"/>
        <v>8.1276430635588657E-5</v>
      </c>
      <c r="R472">
        <f t="shared" ca="1" si="80"/>
        <v>346.8957203134413</v>
      </c>
      <c r="S472" t="str">
        <f t="shared" si="81"/>
        <v/>
      </c>
      <c r="T472" s="17" t="str">
        <f>IF(S472=1,R472/INDEX($R448:$R$2011,MATCH(1,S448:S471,0),1)-1,"")</f>
        <v/>
      </c>
      <c r="U472" s="16" t="str">
        <f t="shared" si="82"/>
        <v/>
      </c>
      <c r="V472" s="14" t="str">
        <f t="shared" si="83"/>
        <v/>
      </c>
      <c r="W472" s="14" t="str">
        <f t="shared" si="84"/>
        <v/>
      </c>
      <c r="X472">
        <f t="shared" ref="X472:X535" ca="1" si="86">NORMINV(RAND(), 0, 0.04)</f>
        <v>-1.9727242208097597E-2</v>
      </c>
    </row>
    <row r="473" spans="2:24" x14ac:dyDescent="0.25">
      <c r="B473" s="1">
        <v>40829</v>
      </c>
      <c r="C473" s="13">
        <f>ROW()</f>
        <v>473</v>
      </c>
      <c r="D473">
        <v>0.01</v>
      </c>
      <c r="E473">
        <f t="shared" ref="E473:E536" si="87">IF(E$19="",D473,E$19)</f>
        <v>0.01</v>
      </c>
      <c r="F473">
        <v>115.46</v>
      </c>
      <c r="G473">
        <v>43.12</v>
      </c>
      <c r="H473" s="10">
        <f t="shared" ca="1" si="85"/>
        <v>1.8356269980737094</v>
      </c>
      <c r="I473">
        <v>66.319999999999993</v>
      </c>
      <c r="J473">
        <v>171.88</v>
      </c>
      <c r="K473">
        <v>6.5763788420455329</v>
      </c>
      <c r="L473">
        <v>12.044289503541465</v>
      </c>
      <c r="M473">
        <f ca="1">INDIRECT(J$13&amp;ROW())</f>
        <v>171.88</v>
      </c>
      <c r="N473">
        <f t="shared" ca="1" si="76"/>
        <v>-6.6681146828844517E-2</v>
      </c>
      <c r="O473" s="14">
        <f t="shared" ca="1" si="77"/>
        <v>-6.66815436344802E-2</v>
      </c>
      <c r="P473" s="14">
        <f t="shared" ca="1" si="78"/>
        <v>4.0281052303466998E-3</v>
      </c>
      <c r="Q473" s="14">
        <f t="shared" ca="1" si="79"/>
        <v>4.0281052303466998E-3</v>
      </c>
      <c r="R473">
        <f t="shared" ca="1" si="80"/>
        <v>323.76431585292295</v>
      </c>
      <c r="S473" t="str">
        <f t="shared" si="81"/>
        <v/>
      </c>
      <c r="T473" s="17" t="str">
        <f>IF(S473=1,R473/INDEX($R449:$R$2011,MATCH(1,S449:S472,0),1)-1,"")</f>
        <v/>
      </c>
      <c r="U473" s="16" t="str">
        <f t="shared" si="82"/>
        <v/>
      </c>
      <c r="V473" s="14" t="str">
        <f t="shared" si="83"/>
        <v/>
      </c>
      <c r="W473" s="14" t="str">
        <f t="shared" si="84"/>
        <v/>
      </c>
      <c r="X473">
        <f t="shared" ca="1" si="86"/>
        <v>1.8807249412479924E-3</v>
      </c>
    </row>
    <row r="474" spans="2:24" x14ac:dyDescent="0.25">
      <c r="B474" s="1">
        <v>40830</v>
      </c>
      <c r="C474" s="13">
        <f>ROW()</f>
        <v>474</v>
      </c>
      <c r="D474">
        <v>0.02</v>
      </c>
      <c r="E474">
        <f t="shared" si="87"/>
        <v>0.02</v>
      </c>
      <c r="F474">
        <v>117.43</v>
      </c>
      <c r="G474">
        <v>43.87</v>
      </c>
      <c r="H474" s="10">
        <f t="shared" ca="1" si="85"/>
        <v>1.8267901731872171</v>
      </c>
      <c r="I474">
        <v>63.99</v>
      </c>
      <c r="J474">
        <v>171.52</v>
      </c>
      <c r="K474">
        <v>6.9896953644361695</v>
      </c>
      <c r="L474">
        <v>12.477603025863239</v>
      </c>
      <c r="M474">
        <f ca="1">INDIRECT(J$13&amp;ROW())</f>
        <v>171.52</v>
      </c>
      <c r="N474">
        <f t="shared" ref="N474:N537" ca="1" si="88">M474/M473-1</f>
        <v>-2.0944845240864485E-3</v>
      </c>
      <c r="O474" s="14">
        <f t="shared" ref="O474:O537" ca="1" si="89">N474-((1+E474/100)^(1/252)-1)</f>
        <v>-2.0952780958405359E-3</v>
      </c>
      <c r="P474" s="14">
        <f t="shared" ref="P474:P537" ca="1" si="90">(O474-O$7)^2</f>
        <v>1.2519593892616701E-6</v>
      </c>
      <c r="Q474" s="14">
        <f t="shared" ref="Q474:Q537" ca="1" si="91">IF(O474&lt;0,(O474-O$7)^2,"")</f>
        <v>1.2519593892616701E-6</v>
      </c>
      <c r="R474">
        <f t="shared" ref="R474:R537" ca="1" si="92">(N474+1)*R473</f>
        <v>323.08619650391756</v>
      </c>
      <c r="S474" t="str">
        <f t="shared" si="81"/>
        <v/>
      </c>
      <c r="T474" s="17" t="str">
        <f>IF(S474=1,R474/INDEX($R450:$R$2011,MATCH(1,S450:S473,0),1)-1,"")</f>
        <v/>
      </c>
      <c r="U474" s="16" t="str">
        <f t="shared" si="82"/>
        <v/>
      </c>
      <c r="V474" s="14" t="str">
        <f t="shared" si="83"/>
        <v/>
      </c>
      <c r="W474" s="14" t="str">
        <f t="shared" si="84"/>
        <v/>
      </c>
      <c r="X474">
        <f t="shared" ca="1" si="86"/>
        <v>-4.8140634757310044E-3</v>
      </c>
    </row>
    <row r="475" spans="2:24" x14ac:dyDescent="0.25">
      <c r="B475" s="1">
        <v>40833</v>
      </c>
      <c r="C475" s="13">
        <f>ROW()</f>
        <v>475</v>
      </c>
      <c r="D475">
        <v>0.03</v>
      </c>
      <c r="E475">
        <f t="shared" si="87"/>
        <v>0.03</v>
      </c>
      <c r="F475">
        <v>115.19</v>
      </c>
      <c r="G475">
        <v>42.87</v>
      </c>
      <c r="H475" s="10">
        <f t="shared" ca="1" si="85"/>
        <v>1.8457484875742933</v>
      </c>
      <c r="I475">
        <v>66.73</v>
      </c>
      <c r="J475">
        <v>161.84</v>
      </c>
      <c r="K475">
        <v>6.0930069572837278</v>
      </c>
      <c r="L475">
        <v>11.872118107607349</v>
      </c>
      <c r="M475">
        <f ca="1">INDIRECT(J$13&amp;ROW())</f>
        <v>161.84</v>
      </c>
      <c r="N475">
        <f t="shared" ca="1" si="88"/>
        <v>-5.6436567164179108E-2</v>
      </c>
      <c r="O475" s="14">
        <f t="shared" ca="1" si="89"/>
        <v>-5.6437757462542315E-2</v>
      </c>
      <c r="P475" s="14">
        <f t="shared" ca="1" si="90"/>
        <v>2.8327483455903267E-3</v>
      </c>
      <c r="Q475" s="14">
        <f t="shared" ca="1" si="91"/>
        <v>2.8327483455903267E-3</v>
      </c>
      <c r="R475">
        <f t="shared" ca="1" si="92"/>
        <v>304.85232067510503</v>
      </c>
      <c r="S475" t="str">
        <f t="shared" si="81"/>
        <v/>
      </c>
      <c r="T475" s="17" t="str">
        <f>IF(S475=1,R475/INDEX($R451:$R$2011,MATCH(1,S451:S474,0),1)-1,"")</f>
        <v/>
      </c>
      <c r="U475" s="16" t="str">
        <f t="shared" si="82"/>
        <v/>
      </c>
      <c r="V475" s="14" t="str">
        <f t="shared" si="83"/>
        <v/>
      </c>
      <c r="W475" s="14" t="str">
        <f t="shared" si="84"/>
        <v/>
      </c>
      <c r="X475">
        <f t="shared" ca="1" si="86"/>
        <v>1.0377937578895291E-2</v>
      </c>
    </row>
    <row r="476" spans="2:24" x14ac:dyDescent="0.25">
      <c r="B476" s="1">
        <v>40834</v>
      </c>
      <c r="C476" s="13">
        <f>ROW()</f>
        <v>476</v>
      </c>
      <c r="D476">
        <v>0.02</v>
      </c>
      <c r="E476">
        <f t="shared" si="87"/>
        <v>0.02</v>
      </c>
      <c r="F476">
        <v>117.44</v>
      </c>
      <c r="G476">
        <v>43.89</v>
      </c>
      <c r="H476" s="10">
        <f t="shared" ca="1" si="85"/>
        <v>1.9402934988734368</v>
      </c>
      <c r="I476">
        <v>65.400000000000006</v>
      </c>
      <c r="J476">
        <v>178.64</v>
      </c>
      <c r="K476">
        <v>6.4628797277503853</v>
      </c>
      <c r="L476">
        <v>12.151857601969104</v>
      </c>
      <c r="M476">
        <f ca="1">INDIRECT(J$13&amp;ROW())</f>
        <v>178.64</v>
      </c>
      <c r="N476">
        <f t="shared" ca="1" si="88"/>
        <v>0.10380622837370224</v>
      </c>
      <c r="O476" s="14">
        <f t="shared" ca="1" si="89"/>
        <v>0.10380543480194815</v>
      </c>
      <c r="P476" s="14">
        <f t="shared" ca="1" si="90"/>
        <v>1.1453199666166741E-2</v>
      </c>
      <c r="Q476" s="14" t="str">
        <f t="shared" ca="1" si="91"/>
        <v/>
      </c>
      <c r="R476">
        <f t="shared" ca="1" si="92"/>
        <v>336.4978902953581</v>
      </c>
      <c r="S476" t="str">
        <f t="shared" si="81"/>
        <v/>
      </c>
      <c r="T476" s="17" t="str">
        <f>IF(S476=1,R476/INDEX($R452:$R$2011,MATCH(1,S452:S475,0),1)-1,"")</f>
        <v/>
      </c>
      <c r="U476" s="16" t="str">
        <f t="shared" si="82"/>
        <v/>
      </c>
      <c r="V476" s="14" t="str">
        <f t="shared" si="83"/>
        <v/>
      </c>
      <c r="W476" s="14" t="str">
        <f t="shared" si="84"/>
        <v/>
      </c>
      <c r="X476">
        <f t="shared" ca="1" si="86"/>
        <v>5.1223128143204219E-2</v>
      </c>
    </row>
    <row r="477" spans="2:24" x14ac:dyDescent="0.25">
      <c r="B477" s="1">
        <v>40835</v>
      </c>
      <c r="C477" s="13">
        <f>ROW()</f>
        <v>477</v>
      </c>
      <c r="D477">
        <v>0.01</v>
      </c>
      <c r="E477">
        <f t="shared" si="87"/>
        <v>0.01</v>
      </c>
      <c r="F477">
        <v>116.05</v>
      </c>
      <c r="G477">
        <v>43.34</v>
      </c>
      <c r="H477" s="10">
        <f t="shared" ca="1" si="85"/>
        <v>1.9133101391955813</v>
      </c>
      <c r="I477">
        <v>67.58</v>
      </c>
      <c r="J477">
        <v>172</v>
      </c>
      <c r="K477">
        <v>5.8540617299484854</v>
      </c>
      <c r="L477">
        <v>11.774099373399336</v>
      </c>
      <c r="M477">
        <f ca="1">INDIRECT(J$13&amp;ROW())</f>
        <v>172</v>
      </c>
      <c r="N477">
        <f t="shared" ca="1" si="88"/>
        <v>-3.7169726824899163E-2</v>
      </c>
      <c r="O477" s="14">
        <f t="shared" ca="1" si="89"/>
        <v>-3.7170123630534846E-2</v>
      </c>
      <c r="P477" s="14">
        <f t="shared" ca="1" si="90"/>
        <v>1.1530055640705293E-3</v>
      </c>
      <c r="Q477" s="14">
        <f t="shared" ca="1" si="91"/>
        <v>1.1530055640705293E-3</v>
      </c>
      <c r="R477">
        <f t="shared" ca="1" si="92"/>
        <v>323.99035563592474</v>
      </c>
      <c r="S477" t="str">
        <f t="shared" si="81"/>
        <v/>
      </c>
      <c r="T477" s="17" t="str">
        <f>IF(S477=1,R477/INDEX($R453:$R$2011,MATCH(1,S453:S476,0),1)-1,"")</f>
        <v/>
      </c>
      <c r="U477" s="16" t="str">
        <f t="shared" si="82"/>
        <v/>
      </c>
      <c r="V477" s="14" t="str">
        <f t="shared" si="83"/>
        <v/>
      </c>
      <c r="W477" s="14" t="str">
        <f t="shared" si="84"/>
        <v/>
      </c>
      <c r="X477">
        <f t="shared" ca="1" si="86"/>
        <v>-1.3906844347786782E-2</v>
      </c>
    </row>
    <row r="478" spans="2:24" x14ac:dyDescent="0.25">
      <c r="B478" s="1">
        <v>40836</v>
      </c>
      <c r="C478" s="13">
        <f>ROW()</f>
        <v>478</v>
      </c>
      <c r="D478">
        <v>0.01</v>
      </c>
      <c r="E478">
        <f t="shared" si="87"/>
        <v>0.01</v>
      </c>
      <c r="F478">
        <v>116.56</v>
      </c>
      <c r="G478">
        <v>43.54</v>
      </c>
      <c r="H478" s="10">
        <f t="shared" ca="1" si="85"/>
        <v>1.9655354019690232</v>
      </c>
      <c r="I478">
        <v>67.45</v>
      </c>
      <c r="J478">
        <v>183.48</v>
      </c>
      <c r="K478">
        <v>5.8115261304277199</v>
      </c>
      <c r="L478">
        <v>11.767429205038272</v>
      </c>
      <c r="M478">
        <f ca="1">INDIRECT(J$13&amp;ROW())</f>
        <v>183.48</v>
      </c>
      <c r="N478">
        <f t="shared" ca="1" si="88"/>
        <v>6.6744186046511667E-2</v>
      </c>
      <c r="O478" s="14">
        <f t="shared" ca="1" si="89"/>
        <v>6.6743789240875984E-2</v>
      </c>
      <c r="P478" s="14">
        <f t="shared" ca="1" si="90"/>
        <v>4.8941185806125071E-3</v>
      </c>
      <c r="Q478" s="14" t="str">
        <f t="shared" ca="1" si="91"/>
        <v/>
      </c>
      <c r="R478">
        <f t="shared" ca="1" si="92"/>
        <v>345.61482820976437</v>
      </c>
      <c r="S478" t="str">
        <f t="shared" si="81"/>
        <v/>
      </c>
      <c r="T478" s="17" t="str">
        <f>IF(S478=1,R478/INDEX($R454:$R$2011,MATCH(1,S454:S477,0),1)-1,"")</f>
        <v/>
      </c>
      <c r="U478" s="16" t="str">
        <f t="shared" si="82"/>
        <v/>
      </c>
      <c r="V478" s="14" t="str">
        <f t="shared" si="83"/>
        <v/>
      </c>
      <c r="W478" s="14" t="str">
        <f t="shared" si="84"/>
        <v/>
      </c>
      <c r="X478">
        <f t="shared" ca="1" si="86"/>
        <v>2.7295764394683664E-2</v>
      </c>
    </row>
    <row r="479" spans="2:24" x14ac:dyDescent="0.25">
      <c r="B479" s="1">
        <v>40837</v>
      </c>
      <c r="C479" s="13">
        <f>ROW()</f>
        <v>479</v>
      </c>
      <c r="D479">
        <v>0</v>
      </c>
      <c r="E479">
        <f t="shared" si="87"/>
        <v>0</v>
      </c>
      <c r="F479">
        <v>118.77</v>
      </c>
      <c r="G479">
        <v>44.59</v>
      </c>
      <c r="H479" s="10">
        <f t="shared" ca="1" si="85"/>
        <v>1.9284287501007711</v>
      </c>
      <c r="I479">
        <v>65.63</v>
      </c>
      <c r="J479">
        <v>185.28</v>
      </c>
      <c r="K479">
        <v>6.2354449841011208</v>
      </c>
      <c r="L479">
        <v>12.225877188608305</v>
      </c>
      <c r="M479">
        <f ca="1">INDIRECT(J$13&amp;ROW())</f>
        <v>185.28</v>
      </c>
      <c r="N479">
        <f t="shared" ca="1" si="88"/>
        <v>9.8103335513408663E-3</v>
      </c>
      <c r="O479" s="14">
        <f t="shared" ca="1" si="89"/>
        <v>9.8103335513408663E-3</v>
      </c>
      <c r="P479" s="14">
        <f t="shared" ca="1" si="90"/>
        <v>1.6963816182334599E-4</v>
      </c>
      <c r="Q479" s="14" t="str">
        <f t="shared" ca="1" si="91"/>
        <v/>
      </c>
      <c r="R479">
        <f t="shared" ca="1" si="92"/>
        <v>349.00542495479152</v>
      </c>
      <c r="S479" t="str">
        <f t="shared" si="81"/>
        <v/>
      </c>
      <c r="T479" s="17" t="str">
        <f>IF(S479=1,R479/INDEX($R455:$R$2011,MATCH(1,S455:S478,0),1)-1,"")</f>
        <v/>
      </c>
      <c r="U479" s="16" t="str">
        <f t="shared" si="82"/>
        <v/>
      </c>
      <c r="V479" s="14" t="str">
        <f t="shared" si="83"/>
        <v/>
      </c>
      <c r="W479" s="14" t="str">
        <f t="shared" si="84"/>
        <v/>
      </c>
      <c r="X479">
        <f t="shared" ca="1" si="86"/>
        <v>-1.8878648449211142E-2</v>
      </c>
    </row>
    <row r="480" spans="2:24" x14ac:dyDescent="0.25">
      <c r="B480" s="1">
        <v>40840</v>
      </c>
      <c r="C480" s="13">
        <f>ROW()</f>
        <v>480</v>
      </c>
      <c r="D480">
        <v>0.01</v>
      </c>
      <c r="E480">
        <f t="shared" si="87"/>
        <v>0.01</v>
      </c>
      <c r="F480">
        <v>120.23</v>
      </c>
      <c r="G480">
        <v>45.43</v>
      </c>
      <c r="H480" s="10">
        <f t="shared" ca="1" si="85"/>
        <v>1.8236514229036231</v>
      </c>
      <c r="I480">
        <v>63.27</v>
      </c>
      <c r="J480">
        <v>175.16</v>
      </c>
      <c r="K480">
        <v>6.5904785382133397</v>
      </c>
      <c r="L480">
        <v>12.532394000131575</v>
      </c>
      <c r="M480">
        <f ca="1">INDIRECT(J$13&amp;ROW())</f>
        <v>175.16</v>
      </c>
      <c r="N480">
        <f t="shared" ca="1" si="88"/>
        <v>-5.4620034542314344E-2</v>
      </c>
      <c r="O480" s="14">
        <f t="shared" ca="1" si="89"/>
        <v>-5.4620431347950027E-2</v>
      </c>
      <c r="P480" s="14">
        <f t="shared" ca="1" si="90"/>
        <v>2.6426018544303113E-3</v>
      </c>
      <c r="Q480" s="14">
        <f t="shared" ca="1" si="91"/>
        <v>2.6426018544303113E-3</v>
      </c>
      <c r="R480">
        <f t="shared" ca="1" si="92"/>
        <v>329.94273658830571</v>
      </c>
      <c r="S480" t="str">
        <f t="shared" si="81"/>
        <v/>
      </c>
      <c r="T480" s="17" t="str">
        <f>IF(S480=1,R480/INDEX($R456:$R$2011,MATCH(1,S456:S479,0),1)-1,"")</f>
        <v/>
      </c>
      <c r="U480" s="16" t="str">
        <f t="shared" si="82"/>
        <v/>
      </c>
      <c r="V480" s="14" t="str">
        <f t="shared" si="83"/>
        <v/>
      </c>
      <c r="W480" s="14" t="str">
        <f t="shared" si="84"/>
        <v/>
      </c>
      <c r="X480">
        <f t="shared" ca="1" si="86"/>
        <v>-5.4333004105893368E-2</v>
      </c>
    </row>
    <row r="481" spans="2:24" x14ac:dyDescent="0.25">
      <c r="B481" s="1">
        <v>40841</v>
      </c>
      <c r="C481" s="13">
        <f>ROW()</f>
        <v>481</v>
      </c>
      <c r="D481">
        <v>0.01</v>
      </c>
      <c r="E481">
        <f t="shared" si="87"/>
        <v>0.01</v>
      </c>
      <c r="F481">
        <v>117.89</v>
      </c>
      <c r="G481">
        <v>44.4</v>
      </c>
      <c r="H481" s="10">
        <f t="shared" ca="1" si="85"/>
        <v>1.6824391414256992</v>
      </c>
      <c r="I481">
        <v>64.55</v>
      </c>
      <c r="J481">
        <v>164.68</v>
      </c>
      <c r="K481">
        <v>6.0424963346249569</v>
      </c>
      <c r="L481">
        <v>12.138130694845287</v>
      </c>
      <c r="M481">
        <f ca="1">INDIRECT(J$13&amp;ROW())</f>
        <v>164.68</v>
      </c>
      <c r="N481">
        <f t="shared" ca="1" si="88"/>
        <v>-5.9831011646494625E-2</v>
      </c>
      <c r="O481" s="14">
        <f t="shared" ca="1" si="89"/>
        <v>-5.9831408452130308E-2</v>
      </c>
      <c r="P481" s="14">
        <f t="shared" ca="1" si="90"/>
        <v>3.2055096509339596E-3</v>
      </c>
      <c r="Q481" s="14">
        <f t="shared" ca="1" si="91"/>
        <v>3.2055096509339596E-3</v>
      </c>
      <c r="R481">
        <f t="shared" ca="1" si="92"/>
        <v>310.20192887281451</v>
      </c>
      <c r="S481" t="str">
        <f t="shared" si="81"/>
        <v/>
      </c>
      <c r="T481" s="17" t="str">
        <f>IF(S481=1,R481/INDEX($R457:$R$2011,MATCH(1,S457:S480,0),1)-1,"")</f>
        <v/>
      </c>
      <c r="U481" s="16" t="str">
        <f t="shared" si="82"/>
        <v/>
      </c>
      <c r="V481" s="14" t="str">
        <f t="shared" si="83"/>
        <v/>
      </c>
      <c r="W481" s="14" t="str">
        <f t="shared" si="84"/>
        <v/>
      </c>
      <c r="X481">
        <f t="shared" ca="1" si="86"/>
        <v>-7.7433812023728371E-2</v>
      </c>
    </row>
    <row r="482" spans="2:24" x14ac:dyDescent="0.25">
      <c r="B482" s="1">
        <v>40842</v>
      </c>
      <c r="C482" s="13">
        <f>ROW()</f>
        <v>482</v>
      </c>
      <c r="D482">
        <v>0.01</v>
      </c>
      <c r="E482">
        <f t="shared" si="87"/>
        <v>0.01</v>
      </c>
      <c r="F482">
        <v>119.09</v>
      </c>
      <c r="G482">
        <v>44.88</v>
      </c>
      <c r="H482" s="10">
        <f t="shared" ca="1" si="85"/>
        <v>1.6907534647999318</v>
      </c>
      <c r="I482">
        <v>63.32</v>
      </c>
      <c r="J482">
        <v>175.2</v>
      </c>
      <c r="K482">
        <v>6.3706814502283242</v>
      </c>
      <c r="L482">
        <v>12.482554869255399</v>
      </c>
      <c r="M482">
        <f ca="1">INDIRECT(J$13&amp;ROW())</f>
        <v>175.2</v>
      </c>
      <c r="N482">
        <f t="shared" ca="1" si="88"/>
        <v>6.3881467087685051E-2</v>
      </c>
      <c r="O482" s="14">
        <f t="shared" ca="1" si="89"/>
        <v>6.3881070282049368E-2</v>
      </c>
      <c r="P482" s="14">
        <f t="shared" ca="1" si="90"/>
        <v>4.5017736848724961E-3</v>
      </c>
      <c r="Q482" s="14" t="str">
        <f t="shared" ca="1" si="91"/>
        <v/>
      </c>
      <c r="R482">
        <f t="shared" ca="1" si="92"/>
        <v>330.0180831826396</v>
      </c>
      <c r="S482" t="str">
        <f t="shared" si="81"/>
        <v/>
      </c>
      <c r="T482" s="17" t="str">
        <f>IF(S482=1,R482/INDEX($R458:$R$2011,MATCH(1,S458:S481,0),1)-1,"")</f>
        <v/>
      </c>
      <c r="U482" s="16" t="str">
        <f t="shared" si="82"/>
        <v/>
      </c>
      <c r="V482" s="14" t="str">
        <f t="shared" si="83"/>
        <v/>
      </c>
      <c r="W482" s="14" t="str">
        <f t="shared" si="84"/>
        <v/>
      </c>
      <c r="X482">
        <f t="shared" ca="1" si="86"/>
        <v>4.9418271184460049E-3</v>
      </c>
    </row>
    <row r="483" spans="2:24" x14ac:dyDescent="0.25">
      <c r="B483" s="1">
        <v>40843</v>
      </c>
      <c r="C483" s="13">
        <f>ROW()</f>
        <v>483</v>
      </c>
      <c r="D483">
        <v>0.01</v>
      </c>
      <c r="E483">
        <f t="shared" si="87"/>
        <v>0.01</v>
      </c>
      <c r="F483">
        <v>123.24</v>
      </c>
      <c r="G483">
        <v>46.7</v>
      </c>
      <c r="H483" s="10">
        <f t="shared" ca="1" si="85"/>
        <v>1.7106793764708617</v>
      </c>
      <c r="I483">
        <v>58.12</v>
      </c>
      <c r="J483">
        <v>168.12</v>
      </c>
      <c r="K483">
        <v>7.2443366204448134</v>
      </c>
      <c r="L483">
        <v>13.57358323967779</v>
      </c>
      <c r="M483">
        <f ca="1">INDIRECT(J$13&amp;ROW())</f>
        <v>168.12</v>
      </c>
      <c r="N483">
        <f t="shared" ca="1" si="88"/>
        <v>-4.0410958904109506E-2</v>
      </c>
      <c r="O483" s="14">
        <f t="shared" ca="1" si="89"/>
        <v>-4.0411355709745189E-2</v>
      </c>
      <c r="P483" s="14">
        <f t="shared" ca="1" si="90"/>
        <v>1.383629285107121E-3</v>
      </c>
      <c r="Q483" s="14">
        <f t="shared" ca="1" si="91"/>
        <v>1.383629285107121E-3</v>
      </c>
      <c r="R483">
        <f t="shared" ca="1" si="92"/>
        <v>316.68173598553295</v>
      </c>
      <c r="S483" t="str">
        <f t="shared" si="81"/>
        <v/>
      </c>
      <c r="T483" s="17" t="str">
        <f>IF(S483=1,R483/INDEX($R459:$R$2011,MATCH(1,S459:S482,0),1)-1,"")</f>
        <v/>
      </c>
      <c r="U483" s="16" t="str">
        <f t="shared" si="82"/>
        <v/>
      </c>
      <c r="V483" s="14" t="str">
        <f t="shared" si="83"/>
        <v/>
      </c>
      <c r="W483" s="14" t="str">
        <f t="shared" si="84"/>
        <v/>
      </c>
      <c r="X483">
        <f t="shared" ca="1" si="86"/>
        <v>1.1785225986976067E-2</v>
      </c>
    </row>
    <row r="484" spans="2:24" x14ac:dyDescent="0.25">
      <c r="B484" s="1">
        <v>40844</v>
      </c>
      <c r="C484" s="13">
        <f>ROW()</f>
        <v>484</v>
      </c>
      <c r="D484">
        <v>0</v>
      </c>
      <c r="E484">
        <f t="shared" si="87"/>
        <v>0</v>
      </c>
      <c r="F484">
        <v>123.21</v>
      </c>
      <c r="G484">
        <v>46.73</v>
      </c>
      <c r="H484" s="10">
        <f t="shared" ca="1" si="85"/>
        <v>1.6590069688408546</v>
      </c>
      <c r="I484">
        <v>57.79</v>
      </c>
      <c r="J484">
        <v>145.80000000000001</v>
      </c>
      <c r="K484">
        <v>7.2596924300861145</v>
      </c>
      <c r="L484">
        <v>13.63978361376166</v>
      </c>
      <c r="M484">
        <f ca="1">INDIRECT(J$13&amp;ROW())</f>
        <v>145.80000000000001</v>
      </c>
      <c r="N484">
        <f t="shared" ca="1" si="88"/>
        <v>-0.13276231263383298</v>
      </c>
      <c r="O484" s="14">
        <f t="shared" ca="1" si="89"/>
        <v>-0.13276231263383298</v>
      </c>
      <c r="P484" s="14">
        <f t="shared" ca="1" si="90"/>
        <v>1.6782716594332833E-2</v>
      </c>
      <c r="Q484" s="14">
        <f t="shared" ca="1" si="91"/>
        <v>1.6782716594332833E-2</v>
      </c>
      <c r="R484">
        <f t="shared" ca="1" si="92"/>
        <v>274.63833634719668</v>
      </c>
      <c r="S484" t="str">
        <f t="shared" si="81"/>
        <v/>
      </c>
      <c r="T484" s="17" t="str">
        <f>IF(S484=1,R484/INDEX($R460:$R$2011,MATCH(1,S460:S483,0),1)-1,"")</f>
        <v/>
      </c>
      <c r="U484" s="16" t="str">
        <f t="shared" si="82"/>
        <v/>
      </c>
      <c r="V484" s="14" t="str">
        <f t="shared" si="83"/>
        <v/>
      </c>
      <c r="W484" s="14" t="str">
        <f t="shared" si="84"/>
        <v/>
      </c>
      <c r="X484">
        <f t="shared" ca="1" si="86"/>
        <v>-3.0205781598073293E-2</v>
      </c>
    </row>
    <row r="485" spans="2:24" x14ac:dyDescent="0.25">
      <c r="B485" s="1">
        <v>40847</v>
      </c>
      <c r="C485" s="13">
        <f>ROW()</f>
        <v>485</v>
      </c>
      <c r="D485">
        <v>0</v>
      </c>
      <c r="E485">
        <f t="shared" si="87"/>
        <v>0</v>
      </c>
      <c r="F485">
        <v>120.24</v>
      </c>
      <c r="G485">
        <v>45.5</v>
      </c>
      <c r="H485" s="10">
        <f t="shared" ca="1" si="85"/>
        <v>1.7733750909961241</v>
      </c>
      <c r="I485">
        <v>60.75</v>
      </c>
      <c r="J485">
        <v>145.04</v>
      </c>
      <c r="K485">
        <v>6.3219011297910521</v>
      </c>
      <c r="L485">
        <v>12.759469596695959</v>
      </c>
      <c r="M485">
        <f ca="1">INDIRECT(J$13&amp;ROW())</f>
        <v>145.04</v>
      </c>
      <c r="N485">
        <f t="shared" ca="1" si="88"/>
        <v>-5.2126200274349443E-3</v>
      </c>
      <c r="O485" s="14">
        <f t="shared" ca="1" si="89"/>
        <v>-5.2126200274349443E-3</v>
      </c>
      <c r="P485" s="14">
        <f t="shared" ca="1" si="90"/>
        <v>3.9937305403518641E-6</v>
      </c>
      <c r="Q485" s="14">
        <f t="shared" ca="1" si="91"/>
        <v>3.9937305403518641E-6</v>
      </c>
      <c r="R485">
        <f t="shared" ca="1" si="92"/>
        <v>273.20675105485185</v>
      </c>
      <c r="S485">
        <f t="shared" si="81"/>
        <v>1</v>
      </c>
      <c r="T485" s="17">
        <f ca="1">IF(S485=1,R485/INDEX($R461:$R$2011,MATCH(1,S461:S484,0),1)-1,"")</f>
        <v>-0.27276373846770974</v>
      </c>
      <c r="U485" s="16">
        <f t="shared" ca="1" si="82"/>
        <v>-0.27276373846770974</v>
      </c>
      <c r="V485" s="14">
        <f t="shared" ca="1" si="83"/>
        <v>4.440913844795711E-2</v>
      </c>
      <c r="W485" s="14">
        <f t="shared" ca="1" si="84"/>
        <v>4.440913844795711E-2</v>
      </c>
      <c r="X485">
        <f t="shared" ca="1" si="86"/>
        <v>6.8937698456552066E-2</v>
      </c>
    </row>
    <row r="486" spans="2:24" x14ac:dyDescent="0.25">
      <c r="B486" s="1">
        <v>40848</v>
      </c>
      <c r="C486" s="13">
        <f>ROW()</f>
        <v>486</v>
      </c>
      <c r="D486">
        <v>0</v>
      </c>
      <c r="E486">
        <f t="shared" si="87"/>
        <v>0</v>
      </c>
      <c r="F486">
        <v>116.88</v>
      </c>
      <c r="G486">
        <v>44.09</v>
      </c>
      <c r="H486" s="10">
        <f t="shared" ca="1" si="85"/>
        <v>1.7011779696301466</v>
      </c>
      <c r="I486">
        <v>65.37</v>
      </c>
      <c r="J486">
        <v>160.44</v>
      </c>
      <c r="K486">
        <v>5.5276295412501062</v>
      </c>
      <c r="L486">
        <v>11.836635318524415</v>
      </c>
      <c r="M486">
        <f ca="1">INDIRECT(J$13&amp;ROW())</f>
        <v>160.44</v>
      </c>
      <c r="N486">
        <f t="shared" ca="1" si="88"/>
        <v>0.1061776061776063</v>
      </c>
      <c r="O486" s="14">
        <f t="shared" ca="1" si="89"/>
        <v>0.1061776061776063</v>
      </c>
      <c r="P486" s="14">
        <f t="shared" ca="1" si="90"/>
        <v>1.1966564634924409E-2</v>
      </c>
      <c r="Q486" s="14" t="str">
        <f t="shared" ca="1" si="91"/>
        <v/>
      </c>
      <c r="R486">
        <f t="shared" ca="1" si="92"/>
        <v>302.21518987341722</v>
      </c>
      <c r="S486" t="str">
        <f t="shared" si="81"/>
        <v/>
      </c>
      <c r="T486" s="17" t="str">
        <f>IF(S486=1,R486/INDEX($R462:$R$2011,MATCH(1,S462:S485,0),1)-1,"")</f>
        <v/>
      </c>
      <c r="U486" s="16" t="str">
        <f t="shared" si="82"/>
        <v/>
      </c>
      <c r="V486" s="14" t="str">
        <f t="shared" si="83"/>
        <v/>
      </c>
      <c r="W486" s="14" t="str">
        <f t="shared" si="84"/>
        <v/>
      </c>
      <c r="X486">
        <f t="shared" ca="1" si="86"/>
        <v>-4.0711703763372346E-2</v>
      </c>
    </row>
    <row r="487" spans="2:24" x14ac:dyDescent="0.25">
      <c r="B487" s="1">
        <v>40849</v>
      </c>
      <c r="C487" s="13">
        <f>ROW()</f>
        <v>487</v>
      </c>
      <c r="D487">
        <v>0</v>
      </c>
      <c r="E487">
        <f t="shared" si="87"/>
        <v>0</v>
      </c>
      <c r="F487">
        <v>118.79</v>
      </c>
      <c r="G487">
        <v>44.93</v>
      </c>
      <c r="H487" s="10">
        <f t="shared" ca="1" si="85"/>
        <v>1.6378805095932891</v>
      </c>
      <c r="I487">
        <v>64.67</v>
      </c>
      <c r="J487">
        <v>183.68</v>
      </c>
      <c r="K487">
        <v>5.7106197372826832</v>
      </c>
      <c r="L487">
        <v>12.003166457493453</v>
      </c>
      <c r="M487">
        <f ca="1">INDIRECT(J$13&amp;ROW())</f>
        <v>183.68</v>
      </c>
      <c r="N487">
        <f t="shared" ca="1" si="88"/>
        <v>0.14485165794066313</v>
      </c>
      <c r="O487" s="14">
        <f t="shared" ca="1" si="89"/>
        <v>0.14485165794066313</v>
      </c>
      <c r="P487" s="14">
        <f t="shared" ca="1" si="90"/>
        <v>2.1923494736193243E-2</v>
      </c>
      <c r="Q487" s="14" t="str">
        <f t="shared" ca="1" si="91"/>
        <v/>
      </c>
      <c r="R487">
        <f t="shared" ca="1" si="92"/>
        <v>345.99156118143401</v>
      </c>
      <c r="S487" t="str">
        <f t="shared" si="81"/>
        <v/>
      </c>
      <c r="T487" s="17" t="str">
        <f>IF(S487=1,R487/INDEX($R463:$R$2011,MATCH(1,S463:S486,0),1)-1,"")</f>
        <v/>
      </c>
      <c r="U487" s="16" t="str">
        <f t="shared" si="82"/>
        <v/>
      </c>
      <c r="V487" s="14" t="str">
        <f t="shared" si="83"/>
        <v/>
      </c>
      <c r="W487" s="14" t="str">
        <f t="shared" si="84"/>
        <v/>
      </c>
      <c r="X487">
        <f t="shared" ca="1" si="86"/>
        <v>-3.7208017718815711E-2</v>
      </c>
    </row>
    <row r="488" spans="2:24" x14ac:dyDescent="0.25">
      <c r="B488" s="1">
        <v>40850</v>
      </c>
      <c r="C488" s="13">
        <f>ROW()</f>
        <v>488</v>
      </c>
      <c r="D488">
        <v>0</v>
      </c>
      <c r="E488">
        <f t="shared" si="87"/>
        <v>0</v>
      </c>
      <c r="F488">
        <v>120.96</v>
      </c>
      <c r="G488">
        <v>45.82</v>
      </c>
      <c r="H488" s="10">
        <f t="shared" ca="1" si="85"/>
        <v>1.7531896720678035</v>
      </c>
      <c r="I488">
        <v>63.71</v>
      </c>
      <c r="J488">
        <v>178</v>
      </c>
      <c r="K488">
        <v>5.9756135508093147</v>
      </c>
      <c r="L488">
        <v>12.261917360341281</v>
      </c>
      <c r="M488">
        <f ca="1">INDIRECT(J$13&amp;ROW())</f>
        <v>178</v>
      </c>
      <c r="N488">
        <f t="shared" ca="1" si="88"/>
        <v>-3.0923344947735187E-2</v>
      </c>
      <c r="O488" s="14">
        <f t="shared" ca="1" si="89"/>
        <v>-3.0923344947735187E-2</v>
      </c>
      <c r="P488" s="14">
        <f t="shared" ca="1" si="90"/>
        <v>7.677973783670165E-4</v>
      </c>
      <c r="Q488" s="14">
        <f t="shared" ca="1" si="91"/>
        <v>7.677973783670165E-4</v>
      </c>
      <c r="R488">
        <f t="shared" ca="1" si="92"/>
        <v>335.29234478601512</v>
      </c>
      <c r="S488" t="str">
        <f t="shared" si="81"/>
        <v/>
      </c>
      <c r="T488" s="17" t="str">
        <f>IF(S488=1,R488/INDEX($R464:$R$2011,MATCH(1,S464:S487,0),1)-1,"")</f>
        <v/>
      </c>
      <c r="U488" s="16" t="str">
        <f t="shared" si="82"/>
        <v/>
      </c>
      <c r="V488" s="14" t="str">
        <f t="shared" si="83"/>
        <v/>
      </c>
      <c r="W488" s="14" t="str">
        <f t="shared" si="84"/>
        <v/>
      </c>
      <c r="X488">
        <f t="shared" ca="1" si="86"/>
        <v>7.0401449799990329E-2</v>
      </c>
    </row>
    <row r="489" spans="2:24" x14ac:dyDescent="0.25">
      <c r="B489" s="1">
        <v>40851</v>
      </c>
      <c r="C489" s="13">
        <f>ROW()</f>
        <v>489</v>
      </c>
      <c r="D489">
        <v>0</v>
      </c>
      <c r="E489">
        <f t="shared" si="87"/>
        <v>0</v>
      </c>
      <c r="F489">
        <v>120.22</v>
      </c>
      <c r="G489">
        <v>45.65</v>
      </c>
      <c r="H489" s="10">
        <f t="shared" ca="1" si="85"/>
        <v>1.7549178073131608</v>
      </c>
      <c r="I489">
        <v>64.22</v>
      </c>
      <c r="J489">
        <v>169.24</v>
      </c>
      <c r="K489">
        <v>5.8646819124718235</v>
      </c>
      <c r="L489">
        <v>12.188416783783387</v>
      </c>
      <c r="M489">
        <f ca="1">INDIRECT(J$13&amp;ROW())</f>
        <v>169.24</v>
      </c>
      <c r="N489">
        <f t="shared" ca="1" si="88"/>
        <v>-4.9213483146067327E-2</v>
      </c>
      <c r="O489" s="14">
        <f t="shared" ca="1" si="89"/>
        <v>-4.9213483146067327E-2</v>
      </c>
      <c r="P489" s="14">
        <f t="shared" ca="1" si="90"/>
        <v>2.1159351532922242E-3</v>
      </c>
      <c r="Q489" s="14">
        <f t="shared" ca="1" si="91"/>
        <v>2.1159351532922242E-3</v>
      </c>
      <c r="R489">
        <f t="shared" ca="1" si="92"/>
        <v>318.79144062688317</v>
      </c>
      <c r="S489" t="str">
        <f t="shared" si="81"/>
        <v/>
      </c>
      <c r="T489" s="17" t="str">
        <f>IF(S489=1,R489/INDEX($R465:$R$2011,MATCH(1,S465:S488,0),1)-1,"")</f>
        <v/>
      </c>
      <c r="U489" s="16" t="str">
        <f t="shared" si="82"/>
        <v/>
      </c>
      <c r="V489" s="14" t="str">
        <f t="shared" si="83"/>
        <v/>
      </c>
      <c r="W489" s="14" t="str">
        <f t="shared" si="84"/>
        <v/>
      </c>
      <c r="X489">
        <f t="shared" ca="1" si="86"/>
        <v>9.8570923208739529E-4</v>
      </c>
    </row>
    <row r="490" spans="2:24" x14ac:dyDescent="0.25">
      <c r="B490" s="1">
        <v>40854</v>
      </c>
      <c r="C490" s="13">
        <f>ROW()</f>
        <v>490</v>
      </c>
      <c r="D490">
        <v>0</v>
      </c>
      <c r="E490">
        <f t="shared" si="87"/>
        <v>0</v>
      </c>
      <c r="F490">
        <v>120.97</v>
      </c>
      <c r="G490">
        <v>45.86</v>
      </c>
      <c r="H490" s="10">
        <f t="shared" ca="1" si="85"/>
        <v>1.7703192186512298</v>
      </c>
      <c r="I490">
        <v>63.95</v>
      </c>
      <c r="J490">
        <v>173</v>
      </c>
      <c r="K490">
        <v>5.8977350959749737</v>
      </c>
      <c r="L490">
        <v>12.160152783700553</v>
      </c>
      <c r="M490">
        <f ca="1">INDIRECT(J$13&amp;ROW())</f>
        <v>173</v>
      </c>
      <c r="N490">
        <f t="shared" ca="1" si="88"/>
        <v>2.2216969983455348E-2</v>
      </c>
      <c r="O490" s="14">
        <f t="shared" ca="1" si="89"/>
        <v>2.2216969983455348E-2</v>
      </c>
      <c r="P490" s="14">
        <f t="shared" ca="1" si="90"/>
        <v>6.4674379673483693E-4</v>
      </c>
      <c r="Q490" s="14" t="str">
        <f t="shared" ca="1" si="91"/>
        <v/>
      </c>
      <c r="R490">
        <f t="shared" ca="1" si="92"/>
        <v>325.87402049427311</v>
      </c>
      <c r="S490" t="str">
        <f t="shared" si="81"/>
        <v/>
      </c>
      <c r="T490" s="17" t="str">
        <f>IF(S490=1,R490/INDEX($R466:$R$2011,MATCH(1,S466:S489,0),1)-1,"")</f>
        <v/>
      </c>
      <c r="U490" s="16" t="str">
        <f t="shared" si="82"/>
        <v/>
      </c>
      <c r="V490" s="14" t="str">
        <f t="shared" si="83"/>
        <v/>
      </c>
      <c r="W490" s="14" t="str">
        <f t="shared" si="84"/>
        <v/>
      </c>
      <c r="X490">
        <f t="shared" ca="1" si="86"/>
        <v>8.77614397317498E-3</v>
      </c>
    </row>
    <row r="491" spans="2:24" x14ac:dyDescent="0.25">
      <c r="B491" s="1">
        <v>40855</v>
      </c>
      <c r="C491" s="13">
        <f>ROW()</f>
        <v>491</v>
      </c>
      <c r="D491">
        <v>0</v>
      </c>
      <c r="E491">
        <f t="shared" si="87"/>
        <v>0</v>
      </c>
      <c r="F491">
        <v>122.52</v>
      </c>
      <c r="G491">
        <v>46.38</v>
      </c>
      <c r="H491" s="10">
        <f t="shared" ca="1" si="85"/>
        <v>1.7834415309477447</v>
      </c>
      <c r="I491">
        <v>62.77</v>
      </c>
      <c r="J491">
        <v>171.28</v>
      </c>
      <c r="K491">
        <v>6.2270487256054077</v>
      </c>
      <c r="L491">
        <v>12.366507249022861</v>
      </c>
      <c r="M491">
        <f ca="1">INDIRECT(J$13&amp;ROW())</f>
        <v>171.28</v>
      </c>
      <c r="N491">
        <f t="shared" ca="1" si="88"/>
        <v>-9.942196531791847E-3</v>
      </c>
      <c r="O491" s="14">
        <f t="shared" ca="1" si="89"/>
        <v>-9.942196531791847E-3</v>
      </c>
      <c r="P491" s="14">
        <f t="shared" ca="1" si="90"/>
        <v>4.5266098709847401E-5</v>
      </c>
      <c r="Q491" s="14">
        <f t="shared" ca="1" si="91"/>
        <v>4.5266098709847401E-5</v>
      </c>
      <c r="R491">
        <f t="shared" ca="1" si="92"/>
        <v>322.63411693791386</v>
      </c>
      <c r="S491" t="str">
        <f t="shared" ref="S491:S554" si="93">IF(MONTH(B492)&lt;&gt;MONTH(B491),1,"")</f>
        <v/>
      </c>
      <c r="T491" s="17" t="str">
        <f>IF(S491=1,R491/INDEX($R467:$R$2011,MATCH(1,S467:S490,0),1)-1,"")</f>
        <v/>
      </c>
      <c r="U491" s="16" t="str">
        <f t="shared" ref="U491:U554" si="94">IF(S491=1,T491-((1+E491/100)^(1/12)-1),"")</f>
        <v/>
      </c>
      <c r="V491" s="14" t="str">
        <f t="shared" ref="V491:V554" si="95">IF(S491=1,(U491-U$7)^2,"")</f>
        <v/>
      </c>
      <c r="W491" s="14" t="str">
        <f t="shared" ref="W491:W554" si="96">IF(U491&lt;0,(U491-U$7)^2,"")</f>
        <v/>
      </c>
      <c r="X491">
        <f t="shared" ca="1" si="86"/>
        <v>7.4123989381489263E-3</v>
      </c>
    </row>
    <row r="492" spans="2:24" x14ac:dyDescent="0.25">
      <c r="B492" s="1">
        <v>40856</v>
      </c>
      <c r="C492" s="13">
        <f>ROW()</f>
        <v>492</v>
      </c>
      <c r="D492">
        <v>0</v>
      </c>
      <c r="E492">
        <f t="shared" si="87"/>
        <v>0</v>
      </c>
      <c r="F492">
        <v>118</v>
      </c>
      <c r="G492">
        <v>44.47</v>
      </c>
      <c r="H492" s="10">
        <f t="shared" ca="1" si="85"/>
        <v>1.8847309601761226</v>
      </c>
      <c r="I492">
        <v>68.37</v>
      </c>
      <c r="J492">
        <v>163.28</v>
      </c>
      <c r="K492">
        <v>4.9457204031500677</v>
      </c>
      <c r="L492">
        <v>11.186491877775429</v>
      </c>
      <c r="M492">
        <f ca="1">INDIRECT(J$13&amp;ROW())</f>
        <v>163.28</v>
      </c>
      <c r="N492">
        <f t="shared" ca="1" si="88"/>
        <v>-4.6707146193367577E-2</v>
      </c>
      <c r="O492" s="14">
        <f t="shared" ca="1" si="89"/>
        <v>-4.6707146193367577E-2</v>
      </c>
      <c r="P492" s="14">
        <f t="shared" ca="1" si="90"/>
        <v>1.891637411802254E-3</v>
      </c>
      <c r="Q492" s="14">
        <f t="shared" ca="1" si="91"/>
        <v>1.891637411802254E-3</v>
      </c>
      <c r="R492">
        <f t="shared" ca="1" si="92"/>
        <v>307.56479807112669</v>
      </c>
      <c r="S492" t="str">
        <f t="shared" si="93"/>
        <v/>
      </c>
      <c r="T492" s="17" t="str">
        <f>IF(S492=1,R492/INDEX($R468:$R$2011,MATCH(1,S468:S491,0),1)-1,"")</f>
        <v/>
      </c>
      <c r="U492" s="16" t="str">
        <f t="shared" si="94"/>
        <v/>
      </c>
      <c r="V492" s="14" t="str">
        <f t="shared" si="95"/>
        <v/>
      </c>
      <c r="W492" s="14" t="str">
        <f t="shared" si="96"/>
        <v/>
      </c>
      <c r="X492">
        <f t="shared" ca="1" si="86"/>
        <v>5.6794364979574803E-2</v>
      </c>
    </row>
    <row r="493" spans="2:24" x14ac:dyDescent="0.25">
      <c r="B493" s="1">
        <v>40857</v>
      </c>
      <c r="C493" s="13">
        <f>ROW()</f>
        <v>493</v>
      </c>
      <c r="D493">
        <v>0</v>
      </c>
      <c r="E493">
        <f t="shared" si="87"/>
        <v>0</v>
      </c>
      <c r="F493">
        <v>119.11</v>
      </c>
      <c r="G493">
        <v>44.87</v>
      </c>
      <c r="H493" s="10">
        <f t="shared" ca="1" si="85"/>
        <v>1.7944542528261511</v>
      </c>
      <c r="I493">
        <v>66.8</v>
      </c>
      <c r="J493">
        <v>194.08</v>
      </c>
      <c r="K493">
        <v>5.2695412431491908</v>
      </c>
      <c r="L493">
        <v>11.429920383634689</v>
      </c>
      <c r="M493">
        <f ca="1">INDIRECT(J$13&amp;ROW())</f>
        <v>194.08</v>
      </c>
      <c r="N493">
        <f t="shared" ca="1" si="88"/>
        <v>0.18863302302792762</v>
      </c>
      <c r="O493" s="14">
        <f t="shared" ca="1" si="89"/>
        <v>0.18863302302792762</v>
      </c>
      <c r="P493" s="14">
        <f t="shared" ca="1" si="90"/>
        <v>3.6805352381875045E-2</v>
      </c>
      <c r="Q493" s="14" t="str">
        <f t="shared" ca="1" si="91"/>
        <v/>
      </c>
      <c r="R493">
        <f t="shared" ca="1" si="92"/>
        <v>365.58167570825742</v>
      </c>
      <c r="S493" t="str">
        <f t="shared" si="93"/>
        <v/>
      </c>
      <c r="T493" s="17" t="str">
        <f>IF(S493=1,R493/INDEX($R469:$R$2011,MATCH(1,S469:S492,0),1)-1,"")</f>
        <v/>
      </c>
      <c r="U493" s="16" t="str">
        <f t="shared" si="94"/>
        <v/>
      </c>
      <c r="V493" s="14" t="str">
        <f t="shared" si="95"/>
        <v/>
      </c>
      <c r="W493" s="14" t="str">
        <f t="shared" si="96"/>
        <v/>
      </c>
      <c r="X493">
        <f t="shared" ca="1" si="86"/>
        <v>-4.7898988904780053E-2</v>
      </c>
    </row>
    <row r="494" spans="2:24" x14ac:dyDescent="0.25">
      <c r="B494" s="1">
        <v>40858</v>
      </c>
      <c r="C494" s="13">
        <f>ROW()</f>
        <v>494</v>
      </c>
      <c r="D494">
        <v>0</v>
      </c>
      <c r="E494">
        <f t="shared" si="87"/>
        <v>0</v>
      </c>
      <c r="F494">
        <v>121.35</v>
      </c>
      <c r="G494">
        <v>45.86</v>
      </c>
      <c r="H494" s="10">
        <f t="shared" ca="1" si="85"/>
        <v>1.7199652610161289</v>
      </c>
      <c r="I494">
        <v>65.52</v>
      </c>
      <c r="J494">
        <v>181.92</v>
      </c>
      <c r="K494">
        <v>5.5106653015300759</v>
      </c>
      <c r="L494">
        <v>11.704119321628211</v>
      </c>
      <c r="M494">
        <f ca="1">INDIRECT(J$13&amp;ROW())</f>
        <v>181.92</v>
      </c>
      <c r="N494">
        <f t="shared" ca="1" si="88"/>
        <v>-6.2654575432811388E-2</v>
      </c>
      <c r="O494" s="14">
        <f t="shared" ca="1" si="89"/>
        <v>-6.2654575432811388E-2</v>
      </c>
      <c r="P494" s="14">
        <f t="shared" ca="1" si="90"/>
        <v>3.5331596573321086E-3</v>
      </c>
      <c r="Q494" s="14">
        <f t="shared" ca="1" si="91"/>
        <v>3.5331596573321086E-3</v>
      </c>
      <c r="R494">
        <f t="shared" ca="1" si="92"/>
        <v>342.67631103074081</v>
      </c>
      <c r="S494" t="str">
        <f t="shared" si="93"/>
        <v/>
      </c>
      <c r="T494" s="17" t="str">
        <f>IF(S494=1,R494/INDEX($R470:$R$2011,MATCH(1,S470:S493,0),1)-1,"")</f>
        <v/>
      </c>
      <c r="U494" s="16" t="str">
        <f t="shared" si="94"/>
        <v/>
      </c>
      <c r="V494" s="14" t="str">
        <f t="shared" si="95"/>
        <v/>
      </c>
      <c r="W494" s="14" t="str">
        <f t="shared" si="96"/>
        <v/>
      </c>
      <c r="X494">
        <f t="shared" ca="1" si="86"/>
        <v>-4.1510666372634938E-2</v>
      </c>
    </row>
    <row r="495" spans="2:24" x14ac:dyDescent="0.25">
      <c r="B495" s="1">
        <v>40861</v>
      </c>
      <c r="C495" s="13">
        <f>ROW()</f>
        <v>495</v>
      </c>
      <c r="D495">
        <v>0.01</v>
      </c>
      <c r="E495">
        <f t="shared" si="87"/>
        <v>0.01</v>
      </c>
      <c r="F495">
        <v>120.2</v>
      </c>
      <c r="G495">
        <v>45.45</v>
      </c>
      <c r="H495" s="10">
        <f t="shared" ca="1" si="85"/>
        <v>1.7774682437827036</v>
      </c>
      <c r="I495">
        <v>66.53</v>
      </c>
      <c r="J495">
        <v>174.16</v>
      </c>
      <c r="K495">
        <v>5.4043427093949452</v>
      </c>
      <c r="L495">
        <v>11.587739065162356</v>
      </c>
      <c r="M495">
        <f ca="1">INDIRECT(J$13&amp;ROW())</f>
        <v>174.16</v>
      </c>
      <c r="N495">
        <f t="shared" ca="1" si="88"/>
        <v>-4.2656112576956895E-2</v>
      </c>
      <c r="O495" s="14">
        <f t="shared" ca="1" si="89"/>
        <v>-4.2656509382592578E-2</v>
      </c>
      <c r="P495" s="14">
        <f t="shared" ca="1" si="90"/>
        <v>1.555696715496557E-3</v>
      </c>
      <c r="Q495" s="14">
        <f t="shared" ca="1" si="91"/>
        <v>1.555696715496557E-3</v>
      </c>
      <c r="R495">
        <f t="shared" ca="1" si="92"/>
        <v>328.05907172995722</v>
      </c>
      <c r="S495" t="str">
        <f t="shared" si="93"/>
        <v/>
      </c>
      <c r="T495" s="17" t="str">
        <f>IF(S495=1,R495/INDEX($R471:$R$2011,MATCH(1,S471:S494,0),1)-1,"")</f>
        <v/>
      </c>
      <c r="U495" s="16" t="str">
        <f t="shared" si="94"/>
        <v/>
      </c>
      <c r="V495" s="14" t="str">
        <f t="shared" si="95"/>
        <v/>
      </c>
      <c r="W495" s="14" t="str">
        <f t="shared" si="96"/>
        <v/>
      </c>
      <c r="X495">
        <f t="shared" ca="1" si="86"/>
        <v>3.3432641966619117E-2</v>
      </c>
    </row>
    <row r="496" spans="2:24" x14ac:dyDescent="0.25">
      <c r="B496" s="1">
        <v>40862</v>
      </c>
      <c r="C496" s="13">
        <f>ROW()</f>
        <v>496</v>
      </c>
      <c r="D496">
        <v>0</v>
      </c>
      <c r="E496">
        <f t="shared" si="87"/>
        <v>0</v>
      </c>
      <c r="F496">
        <v>120.79</v>
      </c>
      <c r="G496">
        <v>45.64</v>
      </c>
      <c r="H496" s="10">
        <f t="shared" ca="1" si="85"/>
        <v>1.8928718499910977</v>
      </c>
      <c r="I496">
        <v>66.61</v>
      </c>
      <c r="J496">
        <v>178.48</v>
      </c>
      <c r="K496">
        <v>5.4131745823536583</v>
      </c>
      <c r="L496">
        <v>11.550196798797794</v>
      </c>
      <c r="M496">
        <f ca="1">INDIRECT(J$13&amp;ROW())</f>
        <v>178.48</v>
      </c>
      <c r="N496">
        <f t="shared" ca="1" si="88"/>
        <v>2.4804777216352658E-2</v>
      </c>
      <c r="O496" s="14">
        <f t="shared" ca="1" si="89"/>
        <v>2.4804777216352658E-2</v>
      </c>
      <c r="P496" s="14">
        <f t="shared" ca="1" si="90"/>
        <v>7.8506241218671412E-4</v>
      </c>
      <c r="Q496" s="14" t="str">
        <f t="shared" ca="1" si="91"/>
        <v/>
      </c>
      <c r="R496">
        <f t="shared" ca="1" si="92"/>
        <v>336.19650391802224</v>
      </c>
      <c r="S496" t="str">
        <f t="shared" si="93"/>
        <v/>
      </c>
      <c r="T496" s="17" t="str">
        <f>IF(S496=1,R496/INDEX($R472:$R$2011,MATCH(1,S472:S495,0),1)-1,"")</f>
        <v/>
      </c>
      <c r="U496" s="16" t="str">
        <f t="shared" si="94"/>
        <v/>
      </c>
      <c r="V496" s="14" t="str">
        <f t="shared" si="95"/>
        <v/>
      </c>
      <c r="W496" s="14" t="str">
        <f t="shared" si="96"/>
        <v/>
      </c>
      <c r="X496">
        <f t="shared" ca="1" si="86"/>
        <v>6.4925832915472506E-2</v>
      </c>
    </row>
    <row r="497" spans="2:24" x14ac:dyDescent="0.25">
      <c r="B497" s="1">
        <v>40863</v>
      </c>
      <c r="C497" s="13">
        <f>ROW()</f>
        <v>497</v>
      </c>
      <c r="D497">
        <v>0</v>
      </c>
      <c r="E497">
        <f t="shared" si="87"/>
        <v>0</v>
      </c>
      <c r="F497">
        <v>118.88</v>
      </c>
      <c r="G497">
        <v>44.85</v>
      </c>
      <c r="H497" s="10">
        <f t="shared" ca="1" si="85"/>
        <v>1.8447480047150617</v>
      </c>
      <c r="I497">
        <v>68.31</v>
      </c>
      <c r="J497">
        <v>176.52</v>
      </c>
      <c r="K497">
        <v>5.0587844941501254</v>
      </c>
      <c r="L497">
        <v>11.283215747120812</v>
      </c>
      <c r="M497">
        <f ca="1">INDIRECT(J$13&amp;ROW())</f>
        <v>176.52</v>
      </c>
      <c r="N497">
        <f t="shared" ca="1" si="88"/>
        <v>-1.0981622590766404E-2</v>
      </c>
      <c r="O497" s="14">
        <f t="shared" ca="1" si="89"/>
        <v>-1.0981622590766404E-2</v>
      </c>
      <c r="P497" s="14">
        <f t="shared" ca="1" si="90"/>
        <v>6.0333040013293148E-5</v>
      </c>
      <c r="Q497" s="14">
        <f t="shared" ca="1" si="91"/>
        <v>6.0333040013293148E-5</v>
      </c>
      <c r="R497">
        <f t="shared" ca="1" si="92"/>
        <v>332.5045207956594</v>
      </c>
      <c r="S497" t="str">
        <f t="shared" si="93"/>
        <v/>
      </c>
      <c r="T497" s="17" t="str">
        <f>IF(S497=1,R497/INDEX($R473:$R$2011,MATCH(1,S473:S496,0),1)-1,"")</f>
        <v/>
      </c>
      <c r="U497" s="16" t="str">
        <f t="shared" si="94"/>
        <v/>
      </c>
      <c r="V497" s="14" t="str">
        <f t="shared" si="95"/>
        <v/>
      </c>
      <c r="W497" s="14" t="str">
        <f t="shared" si="96"/>
        <v/>
      </c>
      <c r="X497">
        <f t="shared" ca="1" si="86"/>
        <v>-2.542372072164438E-2</v>
      </c>
    </row>
    <row r="498" spans="2:24" x14ac:dyDescent="0.25">
      <c r="B498" s="1">
        <v>40864</v>
      </c>
      <c r="C498" s="13">
        <f>ROW()</f>
        <v>498</v>
      </c>
      <c r="D498">
        <v>0</v>
      </c>
      <c r="E498">
        <f t="shared" si="87"/>
        <v>0</v>
      </c>
      <c r="F498">
        <v>116.99</v>
      </c>
      <c r="G498">
        <v>44.01</v>
      </c>
      <c r="H498" s="10">
        <f t="shared" ca="1" si="85"/>
        <v>1.8220615354752456</v>
      </c>
      <c r="I498">
        <v>69.94</v>
      </c>
      <c r="J498">
        <v>185.16</v>
      </c>
      <c r="K498">
        <v>4.8832100500938278</v>
      </c>
      <c r="L498">
        <v>10.94737399083883</v>
      </c>
      <c r="M498">
        <f ca="1">INDIRECT(J$13&amp;ROW())</f>
        <v>185.16</v>
      </c>
      <c r="N498">
        <f t="shared" ca="1" si="88"/>
        <v>4.8946295037389342E-2</v>
      </c>
      <c r="O498" s="14">
        <f t="shared" ca="1" si="89"/>
        <v>4.8946295037389342E-2</v>
      </c>
      <c r="P498" s="14">
        <f t="shared" ca="1" si="90"/>
        <v>2.720715991422666E-3</v>
      </c>
      <c r="Q498" s="14" t="str">
        <f t="shared" ca="1" si="91"/>
        <v/>
      </c>
      <c r="R498">
        <f t="shared" ca="1" si="92"/>
        <v>348.7793851717895</v>
      </c>
      <c r="S498" t="str">
        <f t="shared" si="93"/>
        <v/>
      </c>
      <c r="T498" s="17" t="str">
        <f>IF(S498=1,R498/INDEX($R474:$R$2011,MATCH(1,S474:S497,0),1)-1,"")</f>
        <v/>
      </c>
      <c r="U498" s="16" t="str">
        <f t="shared" si="94"/>
        <v/>
      </c>
      <c r="V498" s="14" t="str">
        <f t="shared" si="95"/>
        <v/>
      </c>
      <c r="W498" s="14" t="str">
        <f t="shared" si="96"/>
        <v/>
      </c>
      <c r="X498">
        <f t="shared" ca="1" si="86"/>
        <v>-1.2297868967377085E-2</v>
      </c>
    </row>
    <row r="499" spans="2:24" x14ac:dyDescent="0.25">
      <c r="B499" s="1">
        <v>40865</v>
      </c>
      <c r="C499" s="13">
        <f>ROW()</f>
        <v>499</v>
      </c>
      <c r="D499">
        <v>0</v>
      </c>
      <c r="E499">
        <f t="shared" si="87"/>
        <v>0</v>
      </c>
      <c r="F499">
        <v>116.87</v>
      </c>
      <c r="G499">
        <v>43.92</v>
      </c>
      <c r="H499" s="10">
        <f t="shared" ca="1" si="85"/>
        <v>1.8023432280003686</v>
      </c>
      <c r="I499">
        <v>69.61</v>
      </c>
      <c r="J499">
        <v>193.76</v>
      </c>
      <c r="K499">
        <v>5.0856902437306495</v>
      </c>
      <c r="L499">
        <v>11.000981291492657</v>
      </c>
      <c r="M499">
        <f ca="1">INDIRECT(J$13&amp;ROW())</f>
        <v>193.76</v>
      </c>
      <c r="N499">
        <f t="shared" ca="1" si="88"/>
        <v>4.6446316699070955E-2</v>
      </c>
      <c r="O499" s="14">
        <f t="shared" ca="1" si="89"/>
        <v>4.6446316699070955E-2</v>
      </c>
      <c r="P499" s="14">
        <f t="shared" ca="1" si="90"/>
        <v>2.4661657276603987E-3</v>
      </c>
      <c r="Q499" s="14" t="str">
        <f t="shared" ca="1" si="91"/>
        <v/>
      </c>
      <c r="R499">
        <f t="shared" ca="1" si="92"/>
        <v>364.9789029535857</v>
      </c>
      <c r="S499" t="str">
        <f t="shared" si="93"/>
        <v/>
      </c>
      <c r="T499" s="17" t="str">
        <f>IF(S499=1,R499/INDEX($R475:$R$2011,MATCH(1,S475:S498,0),1)-1,"")</f>
        <v/>
      </c>
      <c r="U499" s="16" t="str">
        <f t="shared" si="94"/>
        <v/>
      </c>
      <c r="V499" s="14" t="str">
        <f t="shared" si="95"/>
        <v/>
      </c>
      <c r="W499" s="14" t="str">
        <f t="shared" si="96"/>
        <v/>
      </c>
      <c r="X499">
        <f t="shared" ca="1" si="86"/>
        <v>-1.0821976695608112E-2</v>
      </c>
    </row>
    <row r="500" spans="2:24" x14ac:dyDescent="0.25">
      <c r="B500" s="1">
        <v>40868</v>
      </c>
      <c r="C500" s="13">
        <f>ROW()</f>
        <v>500</v>
      </c>
      <c r="D500">
        <v>0.01</v>
      </c>
      <c r="E500">
        <f t="shared" si="87"/>
        <v>0.01</v>
      </c>
      <c r="F500">
        <v>114.64</v>
      </c>
      <c r="G500">
        <v>43.11</v>
      </c>
      <c r="H500" s="10">
        <f t="shared" ca="1" si="85"/>
        <v>1.8190013281513009</v>
      </c>
      <c r="I500">
        <v>70.44</v>
      </c>
      <c r="J500">
        <v>187.56</v>
      </c>
      <c r="K500">
        <v>4.9882905958699375</v>
      </c>
      <c r="L500">
        <v>10.866420787858141</v>
      </c>
      <c r="M500">
        <f ca="1">INDIRECT(J$13&amp;ROW())</f>
        <v>187.56</v>
      </c>
      <c r="N500">
        <f t="shared" ca="1" si="88"/>
        <v>-3.1998348472336846E-2</v>
      </c>
      <c r="O500" s="14">
        <f t="shared" ca="1" si="89"/>
        <v>-3.1998745277972529E-2</v>
      </c>
      <c r="P500" s="14">
        <f t="shared" ca="1" si="90"/>
        <v>8.28550737286649E-4</v>
      </c>
      <c r="Q500" s="14">
        <f t="shared" ca="1" si="91"/>
        <v>8.28550737286649E-4</v>
      </c>
      <c r="R500">
        <f t="shared" ca="1" si="92"/>
        <v>353.30018083182563</v>
      </c>
      <c r="S500" t="str">
        <f t="shared" si="93"/>
        <v/>
      </c>
      <c r="T500" s="17" t="str">
        <f>IF(S500=1,R500/INDEX($R476:$R$2011,MATCH(1,S476:S499,0),1)-1,"")</f>
        <v/>
      </c>
      <c r="U500" s="16" t="str">
        <f t="shared" si="94"/>
        <v/>
      </c>
      <c r="V500" s="14" t="str">
        <f t="shared" si="95"/>
        <v/>
      </c>
      <c r="W500" s="14" t="str">
        <f t="shared" si="96"/>
        <v/>
      </c>
      <c r="X500">
        <f t="shared" ca="1" si="86"/>
        <v>9.2424683002324589E-3</v>
      </c>
    </row>
    <row r="501" spans="2:24" x14ac:dyDescent="0.25">
      <c r="B501" s="1">
        <v>40869</v>
      </c>
      <c r="C501" s="13">
        <f>ROW()</f>
        <v>501</v>
      </c>
      <c r="D501">
        <v>0.01</v>
      </c>
      <c r="E501">
        <f t="shared" si="87"/>
        <v>0.01</v>
      </c>
      <c r="F501">
        <v>114.19</v>
      </c>
      <c r="G501">
        <v>42.87</v>
      </c>
      <c r="H501" s="10">
        <f t="shared" ca="1" si="85"/>
        <v>1.8671859131395621</v>
      </c>
      <c r="I501">
        <v>70.349999999999994</v>
      </c>
      <c r="J501">
        <v>190.16</v>
      </c>
      <c r="K501">
        <v>5.0851529251972662</v>
      </c>
      <c r="L501">
        <v>10.95143427009585</v>
      </c>
      <c r="M501">
        <f ca="1">INDIRECT(J$13&amp;ROW())</f>
        <v>190.16</v>
      </c>
      <c r="N501">
        <f t="shared" ca="1" si="88"/>
        <v>1.3862230752825777E-2</v>
      </c>
      <c r="O501" s="14">
        <f t="shared" ca="1" si="89"/>
        <v>1.3861833947190094E-2</v>
      </c>
      <c r="P501" s="14">
        <f t="shared" ca="1" si="90"/>
        <v>2.9159052577953622E-4</v>
      </c>
      <c r="Q501" s="14" t="str">
        <f t="shared" ca="1" si="91"/>
        <v/>
      </c>
      <c r="R501">
        <f t="shared" ca="1" si="92"/>
        <v>358.19770946353145</v>
      </c>
      <c r="S501" t="str">
        <f t="shared" si="93"/>
        <v/>
      </c>
      <c r="T501" s="17" t="str">
        <f>IF(S501=1,R501/INDEX($R477:$R$2011,MATCH(1,S477:S500,0),1)-1,"")</f>
        <v/>
      </c>
      <c r="U501" s="16" t="str">
        <f t="shared" si="94"/>
        <v/>
      </c>
      <c r="V501" s="14" t="str">
        <f t="shared" si="95"/>
        <v/>
      </c>
      <c r="W501" s="14" t="str">
        <f t="shared" si="96"/>
        <v/>
      </c>
      <c r="X501">
        <f t="shared" ca="1" si="86"/>
        <v>2.6489582081411851E-2</v>
      </c>
    </row>
    <row r="502" spans="2:24" x14ac:dyDescent="0.25">
      <c r="B502" s="1">
        <v>40870</v>
      </c>
      <c r="C502" s="13">
        <f>ROW()</f>
        <v>502</v>
      </c>
      <c r="D502">
        <v>0</v>
      </c>
      <c r="E502">
        <f t="shared" si="87"/>
        <v>0</v>
      </c>
      <c r="F502">
        <v>111.67</v>
      </c>
      <c r="G502">
        <v>41.85</v>
      </c>
      <c r="H502" s="10">
        <f t="shared" ca="1" si="85"/>
        <v>1.8353511091612511</v>
      </c>
      <c r="I502">
        <v>72.03</v>
      </c>
      <c r="J502">
        <v>185.68</v>
      </c>
      <c r="K502">
        <v>4.8791292765444236</v>
      </c>
      <c r="L502">
        <v>10.681425188432014</v>
      </c>
      <c r="M502">
        <f ca="1">INDIRECT(J$13&amp;ROW())</f>
        <v>185.68</v>
      </c>
      <c r="N502">
        <f t="shared" ca="1" si="88"/>
        <v>-2.3559108119478256E-2</v>
      </c>
      <c r="O502" s="14">
        <f t="shared" ca="1" si="89"/>
        <v>-2.3559108119478256E-2</v>
      </c>
      <c r="P502" s="14">
        <f t="shared" ca="1" si="90"/>
        <v>4.1391577438365344E-4</v>
      </c>
      <c r="Q502" s="14">
        <f t="shared" ca="1" si="91"/>
        <v>4.1391577438365344E-4</v>
      </c>
      <c r="R502">
        <f t="shared" ca="1" si="92"/>
        <v>349.75889089813063</v>
      </c>
      <c r="S502" t="str">
        <f t="shared" si="93"/>
        <v/>
      </c>
      <c r="T502" s="17" t="str">
        <f>IF(S502=1,R502/INDEX($R478:$R$2011,MATCH(1,S478:S501,0),1)-1,"")</f>
        <v/>
      </c>
      <c r="U502" s="16" t="str">
        <f t="shared" si="94"/>
        <v/>
      </c>
      <c r="V502" s="14" t="str">
        <f t="shared" si="95"/>
        <v/>
      </c>
      <c r="W502" s="14" t="str">
        <f t="shared" si="96"/>
        <v/>
      </c>
      <c r="X502">
        <f t="shared" ca="1" si="86"/>
        <v>-1.704961662054463E-2</v>
      </c>
    </row>
    <row r="503" spans="2:24" x14ac:dyDescent="0.25">
      <c r="B503" s="1">
        <v>40872</v>
      </c>
      <c r="C503" s="13">
        <f>ROW()</f>
        <v>503</v>
      </c>
      <c r="D503">
        <v>0.01</v>
      </c>
      <c r="E503">
        <f t="shared" si="87"/>
        <v>0.01</v>
      </c>
      <c r="F503">
        <v>111.46</v>
      </c>
      <c r="G503">
        <v>41.76</v>
      </c>
      <c r="H503" s="10">
        <f t="shared" ca="1" si="85"/>
        <v>1.8831870094026995</v>
      </c>
      <c r="I503">
        <v>72.37</v>
      </c>
      <c r="J503">
        <v>194.4</v>
      </c>
      <c r="K503">
        <v>4.7581062862042831</v>
      </c>
      <c r="L503">
        <v>10.512644551296917</v>
      </c>
      <c r="M503">
        <f ca="1">INDIRECT(J$13&amp;ROW())</f>
        <v>194.4</v>
      </c>
      <c r="N503">
        <f t="shared" ca="1" si="88"/>
        <v>4.6962516156829004E-2</v>
      </c>
      <c r="O503" s="14">
        <f t="shared" ca="1" si="89"/>
        <v>4.6962119351193321E-2</v>
      </c>
      <c r="P503" s="14">
        <f t="shared" ca="1" si="90"/>
        <v>2.5176618201025753E-3</v>
      </c>
      <c r="Q503" s="14" t="str">
        <f t="shared" ca="1" si="91"/>
        <v/>
      </c>
      <c r="R503">
        <f t="shared" ca="1" si="92"/>
        <v>366.18444846292869</v>
      </c>
      <c r="S503" t="str">
        <f t="shared" si="93"/>
        <v/>
      </c>
      <c r="T503" s="17" t="str">
        <f>IF(S503=1,R503/INDEX($R479:$R$2011,MATCH(1,S479:S502,0),1)-1,"")</f>
        <v/>
      </c>
      <c r="U503" s="16" t="str">
        <f t="shared" si="94"/>
        <v/>
      </c>
      <c r="V503" s="14" t="str">
        <f t="shared" si="95"/>
        <v/>
      </c>
      <c r="W503" s="14" t="str">
        <f t="shared" si="96"/>
        <v/>
      </c>
      <c r="X503">
        <f t="shared" ca="1" si="86"/>
        <v>2.6063623468377806E-2</v>
      </c>
    </row>
    <row r="504" spans="2:24" x14ac:dyDescent="0.25">
      <c r="B504" s="1">
        <v>40875</v>
      </c>
      <c r="C504" s="13">
        <f>ROW()</f>
        <v>504</v>
      </c>
      <c r="D504">
        <v>0.01</v>
      </c>
      <c r="E504">
        <f t="shared" si="87"/>
        <v>0.01</v>
      </c>
      <c r="F504">
        <v>114.69</v>
      </c>
      <c r="G504">
        <v>43.07</v>
      </c>
      <c r="H504" s="10">
        <f t="shared" ca="1" si="85"/>
        <v>1.8537307752764318</v>
      </c>
      <c r="I504">
        <v>70.11</v>
      </c>
      <c r="J504">
        <v>196.8</v>
      </c>
      <c r="K504">
        <v>5.0862886520572532</v>
      </c>
      <c r="L504">
        <v>10.952929176963128</v>
      </c>
      <c r="M504">
        <f ca="1">INDIRECT(J$13&amp;ROW())</f>
        <v>196.8</v>
      </c>
      <c r="N504">
        <f t="shared" ca="1" si="88"/>
        <v>1.2345679012345734E-2</v>
      </c>
      <c r="O504" s="14">
        <f t="shared" ca="1" si="89"/>
        <v>1.2345282206710051E-2</v>
      </c>
      <c r="P504" s="14">
        <f t="shared" ca="1" si="90"/>
        <v>2.4209711333092411E-4</v>
      </c>
      <c r="Q504" s="14" t="str">
        <f t="shared" ca="1" si="91"/>
        <v/>
      </c>
      <c r="R504">
        <f t="shared" ca="1" si="92"/>
        <v>370.70524412296487</v>
      </c>
      <c r="S504" t="str">
        <f t="shared" si="93"/>
        <v/>
      </c>
      <c r="T504" s="17" t="str">
        <f>IF(S504=1,R504/INDEX($R480:$R$2011,MATCH(1,S480:S503,0),1)-1,"")</f>
        <v/>
      </c>
      <c r="U504" s="16" t="str">
        <f t="shared" si="94"/>
        <v/>
      </c>
      <c r="V504" s="14" t="str">
        <f t="shared" si="95"/>
        <v/>
      </c>
      <c r="W504" s="14" t="str">
        <f t="shared" si="96"/>
        <v/>
      </c>
      <c r="X504">
        <f t="shared" ca="1" si="86"/>
        <v>-1.5641693564788579E-2</v>
      </c>
    </row>
    <row r="505" spans="2:24" x14ac:dyDescent="0.25">
      <c r="B505" s="1">
        <v>40876</v>
      </c>
      <c r="C505" s="13">
        <f>ROW()</f>
        <v>505</v>
      </c>
      <c r="D505">
        <v>0.01</v>
      </c>
      <c r="E505">
        <f t="shared" si="87"/>
        <v>0.01</v>
      </c>
      <c r="F505">
        <v>115.02</v>
      </c>
      <c r="G505">
        <v>43.16</v>
      </c>
      <c r="H505" s="10">
        <f t="shared" ca="1" si="85"/>
        <v>2.1150720138907113</v>
      </c>
      <c r="I505">
        <v>69.78</v>
      </c>
      <c r="J505">
        <v>187.28</v>
      </c>
      <c r="K505">
        <v>5.1828555739136135</v>
      </c>
      <c r="L505">
        <v>11.044256749891311</v>
      </c>
      <c r="M505">
        <f ca="1">INDIRECT(J$13&amp;ROW())</f>
        <v>187.28</v>
      </c>
      <c r="N505">
        <f t="shared" ca="1" si="88"/>
        <v>-4.8373983739837478E-2</v>
      </c>
      <c r="O505" s="14">
        <f t="shared" ca="1" si="89"/>
        <v>-4.8374380545473161E-2</v>
      </c>
      <c r="P505" s="14">
        <f t="shared" ca="1" si="90"/>
        <v>2.0394429901131462E-3</v>
      </c>
      <c r="Q505" s="14">
        <f t="shared" ca="1" si="91"/>
        <v>2.0394429901131462E-3</v>
      </c>
      <c r="R505">
        <f t="shared" ca="1" si="92"/>
        <v>352.77275467148809</v>
      </c>
      <c r="S505" t="str">
        <f t="shared" si="93"/>
        <v/>
      </c>
      <c r="T505" s="17" t="str">
        <f>IF(S505=1,R505/INDEX($R481:$R$2011,MATCH(1,S481:S504,0),1)-1,"")</f>
        <v/>
      </c>
      <c r="U505" s="16" t="str">
        <f t="shared" si="94"/>
        <v/>
      </c>
      <c r="V505" s="14" t="str">
        <f t="shared" si="95"/>
        <v/>
      </c>
      <c r="W505" s="14" t="str">
        <f t="shared" si="96"/>
        <v/>
      </c>
      <c r="X505">
        <f t="shared" ca="1" si="86"/>
        <v>0.14098122666993412</v>
      </c>
    </row>
    <row r="506" spans="2:24" x14ac:dyDescent="0.25">
      <c r="B506" s="1">
        <v>40877</v>
      </c>
      <c r="C506" s="13">
        <f>ROW()</f>
        <v>506</v>
      </c>
      <c r="D506">
        <v>0.01</v>
      </c>
      <c r="E506">
        <f t="shared" si="87"/>
        <v>0.01</v>
      </c>
      <c r="F506">
        <v>119.75</v>
      </c>
      <c r="G506">
        <v>45.11</v>
      </c>
      <c r="H506" s="10">
        <f t="shared" ca="1" si="85"/>
        <v>2.1596254353160487</v>
      </c>
      <c r="I506">
        <v>65.58</v>
      </c>
      <c r="J506">
        <v>183.52</v>
      </c>
      <c r="K506">
        <v>5.6395832423948988</v>
      </c>
      <c r="L506">
        <v>11.572042513423579</v>
      </c>
      <c r="M506">
        <f ca="1">INDIRECT(J$13&amp;ROW())</f>
        <v>183.52</v>
      </c>
      <c r="N506">
        <f t="shared" ca="1" si="88"/>
        <v>-2.0076890217855525E-2</v>
      </c>
      <c r="O506" s="14">
        <f t="shared" ca="1" si="89"/>
        <v>-2.0077287023491208E-2</v>
      </c>
      <c r="P506" s="14">
        <f t="shared" ca="1" si="90"/>
        <v>2.8436410844042705E-4</v>
      </c>
      <c r="Q506" s="14">
        <f t="shared" ca="1" si="91"/>
        <v>2.8436410844042705E-4</v>
      </c>
      <c r="R506">
        <f t="shared" ca="1" si="92"/>
        <v>345.69017480409815</v>
      </c>
      <c r="S506">
        <f t="shared" si="93"/>
        <v>1</v>
      </c>
      <c r="T506" s="17">
        <f ca="1">IF(S506=1,R506/INDEX($R482:$R$2011,MATCH(1,S482:S505,0),1)-1,"")</f>
        <v>0.26530612244897922</v>
      </c>
      <c r="U506" s="16">
        <f t="shared" ca="1" si="94"/>
        <v>0.26529778949756588</v>
      </c>
      <c r="V506" s="14">
        <f t="shared" ca="1" si="95"/>
        <v>0.10714281399629701</v>
      </c>
      <c r="W506" s="14" t="str">
        <f t="shared" ca="1" si="96"/>
        <v/>
      </c>
      <c r="X506">
        <f t="shared" ca="1" si="86"/>
        <v>2.1064730246882109E-2</v>
      </c>
    </row>
    <row r="507" spans="2:24" x14ac:dyDescent="0.25">
      <c r="B507" s="1">
        <v>40878</v>
      </c>
      <c r="C507" s="13">
        <f>ROW()</f>
        <v>507</v>
      </c>
      <c r="D507">
        <v>0.01</v>
      </c>
      <c r="E507">
        <f t="shared" si="87"/>
        <v>0.01</v>
      </c>
      <c r="F507">
        <v>119.73</v>
      </c>
      <c r="G507">
        <v>45.08</v>
      </c>
      <c r="H507" s="10">
        <f t="shared" ca="1" si="85"/>
        <v>2.2174172070713012</v>
      </c>
      <c r="I507">
        <v>65.16</v>
      </c>
      <c r="J507">
        <v>167.24</v>
      </c>
      <c r="K507">
        <v>5.7528657007688091</v>
      </c>
      <c r="L507">
        <v>11.678813333193263</v>
      </c>
      <c r="M507">
        <f ca="1">INDIRECT(J$13&amp;ROW())</f>
        <v>167.24</v>
      </c>
      <c r="N507">
        <f t="shared" ca="1" si="88"/>
        <v>-8.8709677419354871E-2</v>
      </c>
      <c r="O507" s="14">
        <f t="shared" ca="1" si="89"/>
        <v>-8.8710074224990554E-2</v>
      </c>
      <c r="P507" s="14">
        <f t="shared" ca="1" si="90"/>
        <v>7.3095465602018191E-3</v>
      </c>
      <c r="Q507" s="14">
        <f t="shared" ca="1" si="91"/>
        <v>7.3095465602018191E-3</v>
      </c>
      <c r="R507">
        <f t="shared" ca="1" si="92"/>
        <v>315.02411091018621</v>
      </c>
      <c r="S507" t="str">
        <f t="shared" si="93"/>
        <v/>
      </c>
      <c r="T507" s="17" t="str">
        <f>IF(S507=1,R507/INDEX($R483:$R$2011,MATCH(1,S483:S506,0),1)-1,"")</f>
        <v/>
      </c>
      <c r="U507" s="16" t="str">
        <f t="shared" si="94"/>
        <v/>
      </c>
      <c r="V507" s="14" t="str">
        <f t="shared" si="95"/>
        <v/>
      </c>
      <c r="W507" s="14" t="str">
        <f t="shared" si="96"/>
        <v/>
      </c>
      <c r="X507">
        <f t="shared" ca="1" si="86"/>
        <v>2.6760090342608425E-2</v>
      </c>
    </row>
    <row r="508" spans="2:24" x14ac:dyDescent="0.25">
      <c r="B508" s="1">
        <v>40879</v>
      </c>
      <c r="C508" s="13">
        <f>ROW()</f>
        <v>508</v>
      </c>
      <c r="D508">
        <v>0.01</v>
      </c>
      <c r="E508">
        <f t="shared" si="87"/>
        <v>0.01</v>
      </c>
      <c r="F508">
        <v>119.62</v>
      </c>
      <c r="G508">
        <v>45.03</v>
      </c>
      <c r="H508" s="10">
        <f t="shared" ca="1" si="85"/>
        <v>2.2123154773792613</v>
      </c>
      <c r="I508">
        <v>65.17</v>
      </c>
      <c r="J508">
        <v>163.28</v>
      </c>
      <c r="K508">
        <v>5.7871762354935106</v>
      </c>
      <c r="L508">
        <v>11.726569585668775</v>
      </c>
      <c r="M508">
        <f ca="1">INDIRECT(J$13&amp;ROW())</f>
        <v>163.28</v>
      </c>
      <c r="N508">
        <f t="shared" ca="1" si="88"/>
        <v>-2.3678545802439666E-2</v>
      </c>
      <c r="O508" s="14">
        <f t="shared" ca="1" si="89"/>
        <v>-2.3678942608075348E-2</v>
      </c>
      <c r="P508" s="14">
        <f t="shared" ca="1" si="90"/>
        <v>4.1880618088276897E-4</v>
      </c>
      <c r="Q508" s="14">
        <f t="shared" ca="1" si="91"/>
        <v>4.1880618088276897E-4</v>
      </c>
      <c r="R508">
        <f t="shared" ca="1" si="92"/>
        <v>307.56479807112652</v>
      </c>
      <c r="S508" t="str">
        <f t="shared" si="93"/>
        <v/>
      </c>
      <c r="T508" s="17" t="str">
        <f>IF(S508=1,R508/INDEX($R484:$R$2011,MATCH(1,S484:S507,0),1)-1,"")</f>
        <v/>
      </c>
      <c r="U508" s="16" t="str">
        <f t="shared" si="94"/>
        <v/>
      </c>
      <c r="V508" s="14" t="str">
        <f t="shared" si="95"/>
        <v/>
      </c>
      <c r="W508" s="14" t="str">
        <f t="shared" si="96"/>
        <v/>
      </c>
      <c r="X508">
        <f t="shared" ca="1" si="86"/>
        <v>-2.3007531806690856E-3</v>
      </c>
    </row>
    <row r="509" spans="2:24" x14ac:dyDescent="0.25">
      <c r="B509" s="1">
        <v>40882</v>
      </c>
      <c r="C509" s="13">
        <f>ROW()</f>
        <v>509</v>
      </c>
      <c r="D509">
        <v>0</v>
      </c>
      <c r="E509">
        <f t="shared" si="87"/>
        <v>0</v>
      </c>
      <c r="F509">
        <v>120.93</v>
      </c>
      <c r="G509">
        <v>45.56</v>
      </c>
      <c r="H509" s="10">
        <f t="shared" ca="1" si="85"/>
        <v>2.3367455521832756</v>
      </c>
      <c r="I509">
        <v>64.319999999999993</v>
      </c>
      <c r="J509">
        <v>163.16</v>
      </c>
      <c r="K509">
        <v>5.8071714261193454</v>
      </c>
      <c r="L509">
        <v>11.866974716187116</v>
      </c>
      <c r="M509">
        <f ca="1">INDIRECT(J$13&amp;ROW())</f>
        <v>163.16</v>
      </c>
      <c r="N509">
        <f t="shared" ca="1" si="88"/>
        <v>-7.3493385595302385E-4</v>
      </c>
      <c r="O509" s="14">
        <f t="shared" ca="1" si="89"/>
        <v>-7.3493385595302385E-4</v>
      </c>
      <c r="P509" s="14">
        <f t="shared" ca="1" si="90"/>
        <v>6.1467011454189401E-6</v>
      </c>
      <c r="Q509" s="14">
        <f t="shared" ca="1" si="91"/>
        <v>6.1467011454189401E-6</v>
      </c>
      <c r="R509">
        <f t="shared" ca="1" si="92"/>
        <v>307.33875828812467</v>
      </c>
      <c r="S509" t="str">
        <f t="shared" si="93"/>
        <v/>
      </c>
      <c r="T509" s="17" t="str">
        <f>IF(S509=1,R509/INDEX($R485:$R$2011,MATCH(1,S485:S508,0),1)-1,"")</f>
        <v/>
      </c>
      <c r="U509" s="16" t="str">
        <f t="shared" si="94"/>
        <v/>
      </c>
      <c r="V509" s="14" t="str">
        <f t="shared" si="95"/>
        <v/>
      </c>
      <c r="W509" s="14" t="str">
        <f t="shared" si="96"/>
        <v/>
      </c>
      <c r="X509">
        <f t="shared" ca="1" si="86"/>
        <v>5.6244272607727616E-2</v>
      </c>
    </row>
    <row r="510" spans="2:24" x14ac:dyDescent="0.25">
      <c r="B510" s="1">
        <v>40883</v>
      </c>
      <c r="C510" s="13">
        <f>ROW()</f>
        <v>510</v>
      </c>
      <c r="D510">
        <v>0</v>
      </c>
      <c r="E510">
        <f t="shared" si="87"/>
        <v>0</v>
      </c>
      <c r="F510">
        <v>120.97</v>
      </c>
      <c r="G510">
        <v>45.53</v>
      </c>
      <c r="H510" s="10">
        <f t="shared" ca="1" si="85"/>
        <v>2.2564306757004076</v>
      </c>
      <c r="I510">
        <v>64.069999999999993</v>
      </c>
      <c r="J510">
        <v>162.76</v>
      </c>
      <c r="K510">
        <v>5.7504017014704321</v>
      </c>
      <c r="L510">
        <v>11.870107169466298</v>
      </c>
      <c r="M510">
        <f ca="1">INDIRECT(J$13&amp;ROW())</f>
        <v>162.76</v>
      </c>
      <c r="N510">
        <f t="shared" ca="1" si="88"/>
        <v>-2.4515812699191786E-3</v>
      </c>
      <c r="O510" s="14">
        <f t="shared" ca="1" si="89"/>
        <v>-2.4515812699191786E-3</v>
      </c>
      <c r="P510" s="14">
        <f t="shared" ca="1" si="90"/>
        <v>5.8156903542114889E-7</v>
      </c>
      <c r="Q510" s="14">
        <f t="shared" ca="1" si="91"/>
        <v>5.8156903542114889E-7</v>
      </c>
      <c r="R510">
        <f t="shared" ca="1" si="92"/>
        <v>306.58529234478527</v>
      </c>
      <c r="S510" t="str">
        <f t="shared" si="93"/>
        <v/>
      </c>
      <c r="T510" s="17" t="str">
        <f>IF(S510=1,R510/INDEX($R486:$R$2011,MATCH(1,S486:S509,0),1)-1,"")</f>
        <v/>
      </c>
      <c r="U510" s="16" t="str">
        <f t="shared" si="94"/>
        <v/>
      </c>
      <c r="V510" s="14" t="str">
        <f t="shared" si="95"/>
        <v/>
      </c>
      <c r="W510" s="14" t="str">
        <f t="shared" si="96"/>
        <v/>
      </c>
      <c r="X510">
        <f t="shared" ca="1" si="86"/>
        <v>-3.4370398782968846E-2</v>
      </c>
    </row>
    <row r="511" spans="2:24" x14ac:dyDescent="0.25">
      <c r="B511" s="1">
        <v>40884</v>
      </c>
      <c r="C511" s="13">
        <f>ROW()</f>
        <v>511</v>
      </c>
      <c r="D511">
        <v>0</v>
      </c>
      <c r="E511">
        <f t="shared" si="87"/>
        <v>0</v>
      </c>
      <c r="F511">
        <v>121.42</v>
      </c>
      <c r="G511">
        <v>45.59</v>
      </c>
      <c r="H511" s="10">
        <f t="shared" ca="1" si="85"/>
        <v>2.0854817737113276</v>
      </c>
      <c r="I511">
        <v>65.400000000000006</v>
      </c>
      <c r="J511">
        <v>162.16</v>
      </c>
      <c r="K511">
        <v>5.631044965199159</v>
      </c>
      <c r="L511">
        <v>11.731062673210513</v>
      </c>
      <c r="M511">
        <f ca="1">INDIRECT(J$13&amp;ROW())</f>
        <v>162.16</v>
      </c>
      <c r="N511">
        <f t="shared" ca="1" si="88"/>
        <v>-3.6864094372081047E-3</v>
      </c>
      <c r="O511" s="14">
        <f t="shared" ca="1" si="89"/>
        <v>-3.6864094372081047E-3</v>
      </c>
      <c r="P511" s="14">
        <f t="shared" ca="1" si="90"/>
        <v>2.2299307916011544E-7</v>
      </c>
      <c r="Q511" s="14">
        <f t="shared" ca="1" si="91"/>
        <v>2.2299307916011544E-7</v>
      </c>
      <c r="R511">
        <f t="shared" ca="1" si="92"/>
        <v>305.45509342977624</v>
      </c>
      <c r="S511" t="str">
        <f t="shared" si="93"/>
        <v/>
      </c>
      <c r="T511" s="17" t="str">
        <f>IF(S511=1,R511/INDEX($R487:$R$2011,MATCH(1,S487:S510,0),1)-1,"")</f>
        <v/>
      </c>
      <c r="U511" s="16" t="str">
        <f t="shared" si="94"/>
        <v/>
      </c>
      <c r="V511" s="14" t="str">
        <f t="shared" si="95"/>
        <v/>
      </c>
      <c r="W511" s="14" t="str">
        <f t="shared" si="96"/>
        <v/>
      </c>
      <c r="X511">
        <f t="shared" ca="1" si="86"/>
        <v>-7.5760759605883632E-2</v>
      </c>
    </row>
    <row r="512" spans="2:24" x14ac:dyDescent="0.25">
      <c r="B512" s="1">
        <v>40885</v>
      </c>
      <c r="C512" s="13">
        <f>ROW()</f>
        <v>512</v>
      </c>
      <c r="D512">
        <v>0</v>
      </c>
      <c r="E512">
        <f t="shared" si="87"/>
        <v>0</v>
      </c>
      <c r="F512">
        <v>118.75</v>
      </c>
      <c r="G512">
        <v>44.44</v>
      </c>
      <c r="H512" s="10">
        <f t="shared" ca="1" si="85"/>
        <v>2.0915365059603919</v>
      </c>
      <c r="I512">
        <v>67.02</v>
      </c>
      <c r="J512">
        <v>166.92</v>
      </c>
      <c r="K512">
        <v>5.3358197545500712</v>
      </c>
      <c r="L512">
        <v>11.400911349766949</v>
      </c>
      <c r="M512">
        <f ca="1">INDIRECT(J$13&amp;ROW())</f>
        <v>166.92</v>
      </c>
      <c r="N512">
        <f t="shared" ca="1" si="88"/>
        <v>2.9353724716329577E-2</v>
      </c>
      <c r="O512" s="14">
        <f t="shared" ca="1" si="89"/>
        <v>2.9353724716329577E-2</v>
      </c>
      <c r="P512" s="14">
        <f t="shared" ca="1" si="90"/>
        <v>1.0606689391535623E-3</v>
      </c>
      <c r="Q512" s="14" t="str">
        <f t="shared" ca="1" si="91"/>
        <v/>
      </c>
      <c r="R512">
        <f t="shared" ca="1" si="92"/>
        <v>314.4213381555146</v>
      </c>
      <c r="S512" t="str">
        <f t="shared" si="93"/>
        <v/>
      </c>
      <c r="T512" s="17" t="str">
        <f>IF(S512=1,R512/INDEX($R488:$R$2011,MATCH(1,S488:S511,0),1)-1,"")</f>
        <v/>
      </c>
      <c r="U512" s="16" t="str">
        <f t="shared" si="94"/>
        <v/>
      </c>
      <c r="V512" s="14" t="str">
        <f t="shared" si="95"/>
        <v/>
      </c>
      <c r="W512" s="14" t="str">
        <f t="shared" si="96"/>
        <v/>
      </c>
      <c r="X512">
        <f t="shared" ca="1" si="86"/>
        <v>2.9032774706485849E-3</v>
      </c>
    </row>
    <row r="513" spans="2:24" x14ac:dyDescent="0.25">
      <c r="B513" s="1">
        <v>40886</v>
      </c>
      <c r="C513" s="13">
        <f>ROW()</f>
        <v>513</v>
      </c>
      <c r="D513">
        <v>0</v>
      </c>
      <c r="E513">
        <f t="shared" si="87"/>
        <v>0</v>
      </c>
      <c r="F513">
        <v>120.77</v>
      </c>
      <c r="G513">
        <v>45.28</v>
      </c>
      <c r="H513" s="10">
        <f t="shared" ca="1" si="85"/>
        <v>2.0944635208397901</v>
      </c>
      <c r="I513">
        <v>65.39</v>
      </c>
      <c r="J513">
        <v>174.84</v>
      </c>
      <c r="K513">
        <v>5.8051691527726454</v>
      </c>
      <c r="L513">
        <v>11.695378176230779</v>
      </c>
      <c r="M513">
        <f ca="1">INDIRECT(J$13&amp;ROW())</f>
        <v>174.84</v>
      </c>
      <c r="N513">
        <f t="shared" ca="1" si="88"/>
        <v>4.7447879223580181E-2</v>
      </c>
      <c r="O513" s="14">
        <f t="shared" ca="1" si="89"/>
        <v>4.7447879223580181E-2</v>
      </c>
      <c r="P513" s="14">
        <f t="shared" ca="1" si="90"/>
        <v>2.5666450560745033E-3</v>
      </c>
      <c r="Q513" s="14" t="str">
        <f t="shared" ca="1" si="91"/>
        <v/>
      </c>
      <c r="R513">
        <f t="shared" ca="1" si="92"/>
        <v>329.33996383363393</v>
      </c>
      <c r="S513" t="str">
        <f t="shared" si="93"/>
        <v/>
      </c>
      <c r="T513" s="17" t="str">
        <f>IF(S513=1,R513/INDEX($R489:$R$2011,MATCH(1,S489:S512,0),1)-1,"")</f>
        <v/>
      </c>
      <c r="U513" s="16" t="str">
        <f t="shared" si="94"/>
        <v/>
      </c>
      <c r="V513" s="14" t="str">
        <f t="shared" si="95"/>
        <v/>
      </c>
      <c r="W513" s="14" t="str">
        <f t="shared" si="96"/>
        <v/>
      </c>
      <c r="X513">
        <f t="shared" ca="1" si="86"/>
        <v>1.3994567491683212E-3</v>
      </c>
    </row>
    <row r="514" spans="2:24" x14ac:dyDescent="0.25">
      <c r="B514" s="1">
        <v>40889</v>
      </c>
      <c r="C514" s="13">
        <f>ROW()</f>
        <v>514</v>
      </c>
      <c r="D514">
        <v>0</v>
      </c>
      <c r="E514">
        <f t="shared" si="87"/>
        <v>0</v>
      </c>
      <c r="F514">
        <v>119</v>
      </c>
      <c r="G514">
        <v>44.57</v>
      </c>
      <c r="H514" s="10">
        <f t="shared" ca="1" si="85"/>
        <v>2.0643778690726671</v>
      </c>
      <c r="I514">
        <v>66.84</v>
      </c>
      <c r="J514">
        <v>162.44</v>
      </c>
      <c r="K514">
        <v>5.6997680893364926</v>
      </c>
      <c r="L514">
        <v>11.499645997760245</v>
      </c>
      <c r="M514">
        <f ca="1">INDIRECT(J$13&amp;ROW())</f>
        <v>162.44</v>
      </c>
      <c r="N514">
        <f t="shared" ca="1" si="88"/>
        <v>-7.0921985815602828E-2</v>
      </c>
      <c r="O514" s="14">
        <f t="shared" ca="1" si="89"/>
        <v>-7.0921985815602828E-2</v>
      </c>
      <c r="P514" s="14">
        <f t="shared" ca="1" si="90"/>
        <v>4.5843458840924096E-3</v>
      </c>
      <c r="Q514" s="14">
        <f t="shared" ca="1" si="91"/>
        <v>4.5843458840924096E-3</v>
      </c>
      <c r="R514">
        <f t="shared" ca="1" si="92"/>
        <v>305.98251959011378</v>
      </c>
      <c r="S514" t="str">
        <f t="shared" si="93"/>
        <v/>
      </c>
      <c r="T514" s="17" t="str">
        <f>IF(S514=1,R514/INDEX($R490:$R$2011,MATCH(1,S490:S513,0),1)-1,"")</f>
        <v/>
      </c>
      <c r="U514" s="16" t="str">
        <f t="shared" si="94"/>
        <v/>
      </c>
      <c r="V514" s="14" t="str">
        <f t="shared" si="95"/>
        <v/>
      </c>
      <c r="W514" s="14" t="str">
        <f t="shared" si="96"/>
        <v/>
      </c>
      <c r="X514">
        <f t="shared" ca="1" si="86"/>
        <v>-1.4364371337945181E-2</v>
      </c>
    </row>
    <row r="515" spans="2:24" x14ac:dyDescent="0.25">
      <c r="B515" s="1">
        <v>40890</v>
      </c>
      <c r="C515" s="13">
        <f>ROW()</f>
        <v>515</v>
      </c>
      <c r="D515">
        <v>0</v>
      </c>
      <c r="E515">
        <f t="shared" si="87"/>
        <v>0</v>
      </c>
      <c r="F515">
        <v>117.89</v>
      </c>
      <c r="G515">
        <v>43.9</v>
      </c>
      <c r="H515" s="10">
        <f t="shared" ca="1" si="85"/>
        <v>1.9606151836983712</v>
      </c>
      <c r="I515">
        <v>66.930000000000007</v>
      </c>
      <c r="J515">
        <v>163.28</v>
      </c>
      <c r="K515">
        <v>5.7543052289780841</v>
      </c>
      <c r="L515">
        <v>11.407618572320333</v>
      </c>
      <c r="M515">
        <f ca="1">INDIRECT(J$13&amp;ROW())</f>
        <v>163.28</v>
      </c>
      <c r="N515">
        <f t="shared" ca="1" si="88"/>
        <v>5.1711401132725765E-3</v>
      </c>
      <c r="O515" s="14">
        <f t="shared" ca="1" si="89"/>
        <v>5.1711401132725765E-3</v>
      </c>
      <c r="P515" s="14">
        <f t="shared" ca="1" si="90"/>
        <v>7.0313727684415115E-5</v>
      </c>
      <c r="Q515" s="14" t="str">
        <f t="shared" ca="1" si="91"/>
        <v/>
      </c>
      <c r="R515">
        <f t="shared" ca="1" si="92"/>
        <v>307.5647980711264</v>
      </c>
      <c r="S515" t="str">
        <f t="shared" si="93"/>
        <v/>
      </c>
      <c r="T515" s="17" t="str">
        <f>IF(S515=1,R515/INDEX($R491:$R$2011,MATCH(1,S491:S514,0),1)-1,"")</f>
        <v/>
      </c>
      <c r="U515" s="16" t="str">
        <f t="shared" si="94"/>
        <v/>
      </c>
      <c r="V515" s="14" t="str">
        <f t="shared" si="95"/>
        <v/>
      </c>
      <c r="W515" s="14" t="str">
        <f t="shared" si="96"/>
        <v/>
      </c>
      <c r="X515">
        <f t="shared" ca="1" si="86"/>
        <v>-5.0263416852509984E-2</v>
      </c>
    </row>
    <row r="516" spans="2:24" x14ac:dyDescent="0.25">
      <c r="B516" s="1">
        <v>40891</v>
      </c>
      <c r="C516" s="13">
        <f>ROW()</f>
        <v>516</v>
      </c>
      <c r="D516">
        <v>0</v>
      </c>
      <c r="E516">
        <f t="shared" si="87"/>
        <v>0</v>
      </c>
      <c r="F516">
        <v>116.64</v>
      </c>
      <c r="G516">
        <v>43.39</v>
      </c>
      <c r="H516" s="10">
        <f t="shared" ca="1" si="85"/>
        <v>1.8461695330850334</v>
      </c>
      <c r="I516">
        <v>67.290000000000006</v>
      </c>
      <c r="J516">
        <v>162.44</v>
      </c>
      <c r="K516">
        <v>5.7221037851341379</v>
      </c>
      <c r="L516">
        <v>11.358299031642076</v>
      </c>
      <c r="M516">
        <f ca="1">INDIRECT(J$13&amp;ROW())</f>
        <v>162.44</v>
      </c>
      <c r="N516">
        <f t="shared" ca="1" si="88"/>
        <v>-5.1445369916707229E-3</v>
      </c>
      <c r="O516" s="14">
        <f t="shared" ca="1" si="89"/>
        <v>-5.1445369916707229E-3</v>
      </c>
      <c r="P516" s="14">
        <f t="shared" ca="1" si="90"/>
        <v>3.7262472026696832E-6</v>
      </c>
      <c r="Q516" s="14">
        <f t="shared" ca="1" si="91"/>
        <v>3.7262472026696832E-6</v>
      </c>
      <c r="R516">
        <f t="shared" ca="1" si="92"/>
        <v>305.98251959011378</v>
      </c>
      <c r="S516" t="str">
        <f t="shared" si="93"/>
        <v/>
      </c>
      <c r="T516" s="17" t="str">
        <f>IF(S516=1,R516/INDEX($R492:$R$2011,MATCH(1,S492:S515,0),1)-1,"")</f>
        <v/>
      </c>
      <c r="U516" s="16" t="str">
        <f t="shared" si="94"/>
        <v/>
      </c>
      <c r="V516" s="14" t="str">
        <f t="shared" si="95"/>
        <v/>
      </c>
      <c r="W516" s="14" t="str">
        <f t="shared" si="96"/>
        <v/>
      </c>
      <c r="X516">
        <f t="shared" ca="1" si="86"/>
        <v>-5.8372316793678602E-2</v>
      </c>
    </row>
    <row r="517" spans="2:24" x14ac:dyDescent="0.25">
      <c r="B517" s="1">
        <v>40892</v>
      </c>
      <c r="C517" s="13">
        <f>ROW()</f>
        <v>517</v>
      </c>
      <c r="D517">
        <v>0</v>
      </c>
      <c r="E517">
        <f t="shared" si="87"/>
        <v>0</v>
      </c>
      <c r="F517">
        <v>117.06</v>
      </c>
      <c r="G517">
        <v>43.6</v>
      </c>
      <c r="H517" s="10">
        <f t="shared" ca="1" si="85"/>
        <v>1.9299054485739606</v>
      </c>
      <c r="I517">
        <v>65.77</v>
      </c>
      <c r="J517">
        <v>163.08000000000001</v>
      </c>
      <c r="K517">
        <v>5.9457840531854602</v>
      </c>
      <c r="L517">
        <v>11.5679129327153</v>
      </c>
      <c r="M517">
        <f ca="1">INDIRECT(J$13&amp;ROW())</f>
        <v>163.08000000000001</v>
      </c>
      <c r="N517">
        <f t="shared" ca="1" si="88"/>
        <v>3.9399162767792539E-3</v>
      </c>
      <c r="O517" s="14">
        <f t="shared" ca="1" si="89"/>
        <v>3.9399162767792539E-3</v>
      </c>
      <c r="P517" s="14">
        <f t="shared" ca="1" si="90"/>
        <v>5.1181208103001909E-5</v>
      </c>
      <c r="Q517" s="14" t="str">
        <f t="shared" ca="1" si="91"/>
        <v/>
      </c>
      <c r="R517">
        <f t="shared" ca="1" si="92"/>
        <v>307.18806509945682</v>
      </c>
      <c r="S517" t="str">
        <f t="shared" si="93"/>
        <v/>
      </c>
      <c r="T517" s="17" t="str">
        <f>IF(S517=1,R517/INDEX($R493:$R$2011,MATCH(1,S493:S516,0),1)-1,"")</f>
        <v/>
      </c>
      <c r="U517" s="16" t="str">
        <f t="shared" si="94"/>
        <v/>
      </c>
      <c r="V517" s="14" t="str">
        <f t="shared" si="95"/>
        <v/>
      </c>
      <c r="W517" s="14" t="str">
        <f t="shared" si="96"/>
        <v/>
      </c>
      <c r="X517">
        <f t="shared" ca="1" si="86"/>
        <v>4.5356568824424723E-2</v>
      </c>
    </row>
    <row r="518" spans="2:24" x14ac:dyDescent="0.25">
      <c r="B518" s="1">
        <v>40893</v>
      </c>
      <c r="C518" s="13">
        <f>ROW()</f>
        <v>518</v>
      </c>
      <c r="D518">
        <v>0</v>
      </c>
      <c r="E518">
        <f t="shared" si="87"/>
        <v>0</v>
      </c>
      <c r="F518">
        <v>117.23</v>
      </c>
      <c r="G518">
        <v>43.71</v>
      </c>
      <c r="H518" s="10">
        <f t="shared" ca="1" si="85"/>
        <v>1.9958080000077119</v>
      </c>
      <c r="I518">
        <v>65.650000000000006</v>
      </c>
      <c r="J518">
        <v>156.56</v>
      </c>
      <c r="K518">
        <v>5.961611620006102</v>
      </c>
      <c r="L518">
        <v>11.594963130687864</v>
      </c>
      <c r="M518">
        <f ca="1">INDIRECT(J$13&amp;ROW())</f>
        <v>156.56</v>
      </c>
      <c r="N518">
        <f t="shared" ca="1" si="88"/>
        <v>-3.9980377728722205E-2</v>
      </c>
      <c r="O518" s="14">
        <f t="shared" ca="1" si="89"/>
        <v>-3.9980377728722205E-2</v>
      </c>
      <c r="P518" s="14">
        <f t="shared" ca="1" si="90"/>
        <v>1.3517527066546314E-3</v>
      </c>
      <c r="Q518" s="14">
        <f t="shared" ca="1" si="91"/>
        <v>1.3517527066546314E-3</v>
      </c>
      <c r="R518">
        <f t="shared" ca="1" si="92"/>
        <v>294.90657022302526</v>
      </c>
      <c r="S518" t="str">
        <f t="shared" si="93"/>
        <v/>
      </c>
      <c r="T518" s="17" t="str">
        <f>IF(S518=1,R518/INDEX($R494:$R$2011,MATCH(1,S494:S517,0),1)-1,"")</f>
        <v/>
      </c>
      <c r="U518" s="16" t="str">
        <f t="shared" si="94"/>
        <v/>
      </c>
      <c r="V518" s="14" t="str">
        <f t="shared" si="95"/>
        <v/>
      </c>
      <c r="W518" s="14" t="str">
        <f t="shared" si="96"/>
        <v/>
      </c>
      <c r="X518">
        <f t="shared" ca="1" si="86"/>
        <v>3.4148072633531229E-2</v>
      </c>
    </row>
    <row r="519" spans="2:24" x14ac:dyDescent="0.25">
      <c r="B519" s="1">
        <v>40896</v>
      </c>
      <c r="C519" s="13">
        <f>ROW()</f>
        <v>519</v>
      </c>
      <c r="D519">
        <v>0</v>
      </c>
      <c r="E519">
        <f t="shared" si="87"/>
        <v>0</v>
      </c>
      <c r="F519">
        <v>115.98</v>
      </c>
      <c r="G519">
        <v>43.11</v>
      </c>
      <c r="H519" s="10">
        <f t="shared" ca="1" si="85"/>
        <v>2.0389220939201387</v>
      </c>
      <c r="I519">
        <v>65.239999999999995</v>
      </c>
      <c r="J519">
        <v>156</v>
      </c>
      <c r="K519">
        <v>6.0680521801540026</v>
      </c>
      <c r="L519">
        <v>11.683032177397763</v>
      </c>
      <c r="M519">
        <f ca="1">INDIRECT(J$13&amp;ROW())</f>
        <v>156</v>
      </c>
      <c r="N519">
        <f t="shared" ca="1" si="88"/>
        <v>-3.5769034236076136E-3</v>
      </c>
      <c r="O519" s="14">
        <f t="shared" ca="1" si="89"/>
        <v>-3.5769034236076136E-3</v>
      </c>
      <c r="P519" s="14">
        <f t="shared" ca="1" si="90"/>
        <v>1.3156247345430357E-7</v>
      </c>
      <c r="Q519" s="14">
        <f t="shared" ca="1" si="91"/>
        <v>1.3156247345430357E-7</v>
      </c>
      <c r="R519">
        <f t="shared" ca="1" si="92"/>
        <v>293.85171790235012</v>
      </c>
      <c r="S519" t="str">
        <f t="shared" si="93"/>
        <v/>
      </c>
      <c r="T519" s="17" t="str">
        <f>IF(S519=1,R519/INDEX($R495:$R$2011,MATCH(1,S495:S518,0),1)-1,"")</f>
        <v/>
      </c>
      <c r="U519" s="16" t="str">
        <f t="shared" si="94"/>
        <v/>
      </c>
      <c r="V519" s="14" t="str">
        <f t="shared" si="95"/>
        <v/>
      </c>
      <c r="W519" s="14" t="str">
        <f t="shared" si="96"/>
        <v/>
      </c>
      <c r="X519">
        <f t="shared" ca="1" si="86"/>
        <v>2.160232543023187E-2</v>
      </c>
    </row>
    <row r="520" spans="2:24" x14ac:dyDescent="0.25">
      <c r="B520" s="1">
        <v>40897</v>
      </c>
      <c r="C520" s="13">
        <f>ROW()</f>
        <v>520</v>
      </c>
      <c r="D520">
        <v>0</v>
      </c>
      <c r="E520">
        <f t="shared" si="87"/>
        <v>0</v>
      </c>
      <c r="F520">
        <v>119.49</v>
      </c>
      <c r="G520">
        <v>44.53</v>
      </c>
      <c r="H520" s="10">
        <f t="shared" ca="1" si="85"/>
        <v>2.0043293158494726</v>
      </c>
      <c r="I520">
        <v>62.74</v>
      </c>
      <c r="J520">
        <v>154.36000000000001</v>
      </c>
      <c r="K520">
        <v>6.465033022656832</v>
      </c>
      <c r="L520">
        <v>12.088571012422506</v>
      </c>
      <c r="M520">
        <f ca="1">INDIRECT(J$13&amp;ROW())</f>
        <v>154.36000000000001</v>
      </c>
      <c r="N520">
        <f t="shared" ca="1" si="88"/>
        <v>-1.0512820512820431E-2</v>
      </c>
      <c r="O520" s="14">
        <f t="shared" ca="1" si="89"/>
        <v>-1.0512820512820431E-2</v>
      </c>
      <c r="P520" s="14">
        <f t="shared" ca="1" si="90"/>
        <v>5.3270036455209162E-5</v>
      </c>
      <c r="Q520" s="14">
        <f t="shared" ca="1" si="91"/>
        <v>5.3270036455209162E-5</v>
      </c>
      <c r="R520">
        <f t="shared" ca="1" si="92"/>
        <v>290.76250753465877</v>
      </c>
      <c r="S520" t="str">
        <f t="shared" si="93"/>
        <v/>
      </c>
      <c r="T520" s="17" t="str">
        <f>IF(S520=1,R520/INDEX($R496:$R$2011,MATCH(1,S496:S519,0),1)-1,"")</f>
        <v/>
      </c>
      <c r="U520" s="16" t="str">
        <f t="shared" si="94"/>
        <v/>
      </c>
      <c r="V520" s="14" t="str">
        <f t="shared" si="95"/>
        <v/>
      </c>
      <c r="W520" s="14" t="str">
        <f t="shared" si="96"/>
        <v/>
      </c>
      <c r="X520">
        <f t="shared" ca="1" si="86"/>
        <v>-1.6966208848203899E-2</v>
      </c>
    </row>
    <row r="521" spans="2:24" x14ac:dyDescent="0.25">
      <c r="B521" s="1">
        <v>40898</v>
      </c>
      <c r="C521" s="13">
        <f>ROW()</f>
        <v>521</v>
      </c>
      <c r="D521">
        <v>0</v>
      </c>
      <c r="E521">
        <f t="shared" si="87"/>
        <v>0</v>
      </c>
      <c r="F521">
        <v>119.72</v>
      </c>
      <c r="G521">
        <v>44.7</v>
      </c>
      <c r="H521" s="10">
        <f t="shared" ca="1" si="85"/>
        <v>1.8507749372525646</v>
      </c>
      <c r="I521">
        <v>60.12</v>
      </c>
      <c r="J521">
        <v>144.88</v>
      </c>
      <c r="K521">
        <v>6.9771120166464389</v>
      </c>
      <c r="L521">
        <v>12.690979543022937</v>
      </c>
      <c r="M521">
        <f ca="1">INDIRECT(J$13&amp;ROW())</f>
        <v>144.88</v>
      </c>
      <c r="N521">
        <f t="shared" ca="1" si="88"/>
        <v>-6.1414874319772106E-2</v>
      </c>
      <c r="O521" s="14">
        <f t="shared" ca="1" si="89"/>
        <v>-6.1414874319772106E-2</v>
      </c>
      <c r="P521" s="14">
        <f t="shared" ca="1" si="90"/>
        <v>3.3873198872792177E-3</v>
      </c>
      <c r="Q521" s="14">
        <f t="shared" ca="1" si="91"/>
        <v>3.3873198872792177E-3</v>
      </c>
      <c r="R521">
        <f t="shared" ca="1" si="92"/>
        <v>272.90536467751593</v>
      </c>
      <c r="S521" t="str">
        <f t="shared" si="93"/>
        <v/>
      </c>
      <c r="T521" s="17" t="str">
        <f>IF(S521=1,R521/INDEX($R497:$R$2011,MATCH(1,S497:S520,0),1)-1,"")</f>
        <v/>
      </c>
      <c r="U521" s="16" t="str">
        <f t="shared" si="94"/>
        <v/>
      </c>
      <c r="V521" s="14" t="str">
        <f t="shared" si="95"/>
        <v/>
      </c>
      <c r="W521" s="14" t="str">
        <f t="shared" si="96"/>
        <v/>
      </c>
      <c r="X521">
        <f t="shared" ca="1" si="86"/>
        <v>-7.6611351928377508E-2</v>
      </c>
    </row>
    <row r="522" spans="2:24" x14ac:dyDescent="0.25">
      <c r="B522" s="1">
        <v>40899</v>
      </c>
      <c r="C522" s="13">
        <f>ROW()</f>
        <v>522</v>
      </c>
      <c r="D522">
        <v>0</v>
      </c>
      <c r="E522">
        <f t="shared" si="87"/>
        <v>0</v>
      </c>
      <c r="F522">
        <v>120.78</v>
      </c>
      <c r="G522">
        <v>45.21</v>
      </c>
      <c r="H522" s="10">
        <f t="shared" ca="1" si="85"/>
        <v>1.8270105658057418</v>
      </c>
      <c r="I522">
        <v>59.98</v>
      </c>
      <c r="J522">
        <v>135.04</v>
      </c>
      <c r="K522">
        <v>6.8100769972312145</v>
      </c>
      <c r="L522">
        <v>12.6385363335321</v>
      </c>
      <c r="M522">
        <f ca="1">INDIRECT(J$13&amp;ROW())</f>
        <v>135.04</v>
      </c>
      <c r="N522">
        <f t="shared" ca="1" si="88"/>
        <v>-6.791827719491994E-2</v>
      </c>
      <c r="O522" s="14">
        <f t="shared" ca="1" si="89"/>
        <v>-6.791827719491994E-2</v>
      </c>
      <c r="P522" s="14">
        <f t="shared" ca="1" si="90"/>
        <v>4.1866191576399878E-3</v>
      </c>
      <c r="Q522" s="14">
        <f t="shared" ca="1" si="91"/>
        <v>4.1866191576399878E-3</v>
      </c>
      <c r="R522">
        <f t="shared" ca="1" si="92"/>
        <v>254.37010247136769</v>
      </c>
      <c r="S522" t="str">
        <f t="shared" si="93"/>
        <v/>
      </c>
      <c r="T522" s="17" t="str">
        <f>IF(S522=1,R522/INDEX($R498:$R$2011,MATCH(1,S498:S521,0),1)-1,"")</f>
        <v/>
      </c>
      <c r="U522" s="16" t="str">
        <f t="shared" si="94"/>
        <v/>
      </c>
      <c r="V522" s="14" t="str">
        <f t="shared" si="95"/>
        <v/>
      </c>
      <c r="W522" s="14" t="str">
        <f t="shared" si="96"/>
        <v/>
      </c>
      <c r="X522">
        <f t="shared" ca="1" si="86"/>
        <v>-1.2840227608712037E-2</v>
      </c>
    </row>
    <row r="523" spans="2:24" x14ac:dyDescent="0.25">
      <c r="B523" s="1">
        <v>40900</v>
      </c>
      <c r="C523" s="13">
        <f>ROW()</f>
        <v>523</v>
      </c>
      <c r="D523">
        <v>0</v>
      </c>
      <c r="E523">
        <f t="shared" si="87"/>
        <v>0</v>
      </c>
      <c r="F523">
        <v>121.86</v>
      </c>
      <c r="G523">
        <v>45.57</v>
      </c>
      <c r="H523" s="10">
        <f t="shared" ca="1" si="85"/>
        <v>1.7800506190066556</v>
      </c>
      <c r="I523">
        <v>60.57</v>
      </c>
      <c r="J523">
        <v>135.32</v>
      </c>
      <c r="K523">
        <v>6.6501733602058568</v>
      </c>
      <c r="L523">
        <v>12.606371492903218</v>
      </c>
      <c r="M523">
        <f ca="1">INDIRECT(J$13&amp;ROW())</f>
        <v>135.32</v>
      </c>
      <c r="N523">
        <f t="shared" ca="1" si="88"/>
        <v>2.0734597156397694E-3</v>
      </c>
      <c r="O523" s="14">
        <f t="shared" ca="1" si="89"/>
        <v>2.0734597156397694E-3</v>
      </c>
      <c r="P523" s="14">
        <f t="shared" ca="1" si="90"/>
        <v>2.7959218438599502E-5</v>
      </c>
      <c r="Q523" s="14" t="str">
        <f t="shared" ca="1" si="91"/>
        <v/>
      </c>
      <c r="R523">
        <f t="shared" ca="1" si="92"/>
        <v>254.89752863170523</v>
      </c>
      <c r="S523" t="str">
        <f t="shared" si="93"/>
        <v/>
      </c>
      <c r="T523" s="17" t="str">
        <f>IF(S523=1,R523/INDEX($R499:$R$2011,MATCH(1,S499:S522,0),1)-1,"")</f>
        <v/>
      </c>
      <c r="U523" s="16" t="str">
        <f t="shared" si="94"/>
        <v/>
      </c>
      <c r="V523" s="14" t="str">
        <f t="shared" si="95"/>
        <v/>
      </c>
      <c r="W523" s="14" t="str">
        <f t="shared" si="96"/>
        <v/>
      </c>
      <c r="X523">
        <f t="shared" ca="1" si="86"/>
        <v>-2.5703161042408062E-2</v>
      </c>
    </row>
    <row r="524" spans="2:24" x14ac:dyDescent="0.25">
      <c r="B524" s="1">
        <v>40904</v>
      </c>
      <c r="C524" s="13">
        <f>ROW()</f>
        <v>524</v>
      </c>
      <c r="D524">
        <v>0</v>
      </c>
      <c r="E524">
        <f t="shared" si="87"/>
        <v>0</v>
      </c>
      <c r="F524">
        <v>121.96</v>
      </c>
      <c r="G524">
        <v>45.55</v>
      </c>
      <c r="H524" s="10">
        <f t="shared" ca="1" si="85"/>
        <v>1.7875939834776358</v>
      </c>
      <c r="I524">
        <v>59.96</v>
      </c>
      <c r="J524">
        <v>138.76</v>
      </c>
      <c r="K524">
        <v>6.7128929287828907</v>
      </c>
      <c r="L524">
        <v>12.716091011621577</v>
      </c>
      <c r="M524">
        <f ca="1">INDIRECT(J$13&amp;ROW())</f>
        <v>138.76</v>
      </c>
      <c r="N524">
        <f t="shared" ca="1" si="88"/>
        <v>2.5421223765888179E-2</v>
      </c>
      <c r="O524" s="14">
        <f t="shared" ca="1" si="89"/>
        <v>2.5421223765888179E-2</v>
      </c>
      <c r="P524" s="14">
        <f t="shared" ca="1" si="90"/>
        <v>8.1998680740211531E-4</v>
      </c>
      <c r="Q524" s="14" t="str">
        <f t="shared" ca="1" si="91"/>
        <v/>
      </c>
      <c r="R524">
        <f t="shared" ca="1" si="92"/>
        <v>261.3773357444237</v>
      </c>
      <c r="S524" t="str">
        <f t="shared" si="93"/>
        <v/>
      </c>
      <c r="T524" s="17" t="str">
        <f>IF(S524=1,R524/INDEX($R500:$R$2011,MATCH(1,S500:S523,0),1)-1,"")</f>
        <v/>
      </c>
      <c r="U524" s="16" t="str">
        <f t="shared" si="94"/>
        <v/>
      </c>
      <c r="V524" s="14" t="str">
        <f t="shared" si="95"/>
        <v/>
      </c>
      <c r="W524" s="14" t="str">
        <f t="shared" si="96"/>
        <v/>
      </c>
      <c r="X524">
        <f t="shared" ca="1" si="86"/>
        <v>4.237724697508688E-3</v>
      </c>
    </row>
    <row r="525" spans="2:24" x14ac:dyDescent="0.25">
      <c r="B525" s="1">
        <v>40905</v>
      </c>
      <c r="C525" s="13">
        <f>ROW()</f>
        <v>525</v>
      </c>
      <c r="D525">
        <v>0.05</v>
      </c>
      <c r="E525">
        <f t="shared" si="87"/>
        <v>0.05</v>
      </c>
      <c r="F525">
        <v>120.35</v>
      </c>
      <c r="G525">
        <v>44.9</v>
      </c>
      <c r="H525" s="10">
        <f t="shared" ca="1" si="85"/>
        <v>1.8018176349357782</v>
      </c>
      <c r="I525">
        <v>60.84</v>
      </c>
      <c r="J525">
        <v>137.56</v>
      </c>
      <c r="K525">
        <v>6.3989477719184489</v>
      </c>
      <c r="L525">
        <v>12.466035845622292</v>
      </c>
      <c r="M525">
        <f ca="1">INDIRECT(J$13&amp;ROW())</f>
        <v>137.56</v>
      </c>
      <c r="N525">
        <f t="shared" ca="1" si="88"/>
        <v>-8.6480253675409458E-3</v>
      </c>
      <c r="O525" s="14">
        <f t="shared" ca="1" si="89"/>
        <v>-8.6500090006260688E-3</v>
      </c>
      <c r="P525" s="14">
        <f t="shared" ca="1" si="90"/>
        <v>2.9548149874887805E-5</v>
      </c>
      <c r="Q525" s="14">
        <f t="shared" ca="1" si="91"/>
        <v>2.9548149874887805E-5</v>
      </c>
      <c r="R525">
        <f t="shared" ca="1" si="92"/>
        <v>259.11693791440564</v>
      </c>
      <c r="S525" t="str">
        <f t="shared" si="93"/>
        <v/>
      </c>
      <c r="T525" s="17" t="str">
        <f>IF(S525=1,R525/INDEX($R501:$R$2011,MATCH(1,S501:S524,0),1)-1,"")</f>
        <v/>
      </c>
      <c r="U525" s="16" t="str">
        <f t="shared" si="94"/>
        <v/>
      </c>
      <c r="V525" s="14" t="str">
        <f t="shared" si="95"/>
        <v/>
      </c>
      <c r="W525" s="14" t="str">
        <f t="shared" si="96"/>
        <v/>
      </c>
      <c r="X525">
        <f t="shared" ca="1" si="86"/>
        <v>7.9568691714161938E-3</v>
      </c>
    </row>
    <row r="526" spans="2:24" x14ac:dyDescent="0.25">
      <c r="B526" s="1">
        <v>40906</v>
      </c>
      <c r="C526" s="13">
        <f>ROW()</f>
        <v>526</v>
      </c>
      <c r="D526">
        <v>0</v>
      </c>
      <c r="E526">
        <f t="shared" si="87"/>
        <v>0</v>
      </c>
      <c r="F526">
        <v>121.6</v>
      </c>
      <c r="G526">
        <v>45.38</v>
      </c>
      <c r="H526" s="10">
        <f t="shared" ca="1" si="85"/>
        <v>1.8025792874687676</v>
      </c>
      <c r="I526">
        <v>60.03</v>
      </c>
      <c r="J526">
        <v>143.52000000000001</v>
      </c>
      <c r="K526">
        <v>6.5680681909270247</v>
      </c>
      <c r="L526">
        <v>12.632742482271153</v>
      </c>
      <c r="M526">
        <f ca="1">INDIRECT(J$13&amp;ROW())</f>
        <v>143.52000000000001</v>
      </c>
      <c r="N526">
        <f t="shared" ca="1" si="88"/>
        <v>4.3326548415236976E-2</v>
      </c>
      <c r="O526" s="14">
        <f t="shared" ca="1" si="89"/>
        <v>4.3326548415236976E-2</v>
      </c>
      <c r="P526" s="14">
        <f t="shared" ca="1" si="90"/>
        <v>2.1660401467229204E-3</v>
      </c>
      <c r="Q526" s="14" t="str">
        <f t="shared" ca="1" si="91"/>
        <v/>
      </c>
      <c r="R526">
        <f t="shared" ca="1" si="92"/>
        <v>270.34358047016207</v>
      </c>
      <c r="S526" t="str">
        <f t="shared" si="93"/>
        <v/>
      </c>
      <c r="T526" s="17" t="str">
        <f>IF(S526=1,R526/INDEX($R502:$R$2011,MATCH(1,S502:S525,0),1)-1,"")</f>
        <v/>
      </c>
      <c r="U526" s="16" t="str">
        <f t="shared" si="94"/>
        <v/>
      </c>
      <c r="V526" s="14" t="str">
        <f t="shared" si="95"/>
        <v/>
      </c>
      <c r="W526" s="14" t="str">
        <f t="shared" si="96"/>
        <v/>
      </c>
      <c r="X526">
        <f t="shared" ca="1" si="86"/>
        <v>4.2271344126163451E-4</v>
      </c>
    </row>
    <row r="527" spans="2:24" x14ac:dyDescent="0.25">
      <c r="B527" s="1">
        <v>40907</v>
      </c>
      <c r="C527" s="13">
        <f>ROW()</f>
        <v>527</v>
      </c>
      <c r="D527">
        <v>0</v>
      </c>
      <c r="E527">
        <f t="shared" si="87"/>
        <v>0</v>
      </c>
      <c r="F527">
        <v>121</v>
      </c>
      <c r="G527">
        <v>45.18</v>
      </c>
      <c r="H527" s="10">
        <f t="shared" ca="1" si="85"/>
        <v>1.7014362784621595</v>
      </c>
      <c r="I527">
        <v>60.66</v>
      </c>
      <c r="J527">
        <v>139.91999999999999</v>
      </c>
      <c r="K527">
        <v>6.3882332452443737</v>
      </c>
      <c r="L527">
        <v>12.518234715780878</v>
      </c>
      <c r="M527">
        <f ca="1">INDIRECT(J$13&amp;ROW())</f>
        <v>139.91999999999999</v>
      </c>
      <c r="N527">
        <f t="shared" ca="1" si="88"/>
        <v>-2.5083612040133985E-2</v>
      </c>
      <c r="O527" s="14">
        <f t="shared" ca="1" si="89"/>
        <v>-2.5083612040133985E-2</v>
      </c>
      <c r="P527" s="14">
        <f t="shared" ca="1" si="90"/>
        <v>4.7827170754158928E-4</v>
      </c>
      <c r="Q527" s="14">
        <f t="shared" ca="1" si="91"/>
        <v>4.7827170754158928E-4</v>
      </c>
      <c r="R527">
        <f t="shared" ca="1" si="92"/>
        <v>263.56238698010776</v>
      </c>
      <c r="S527">
        <f t="shared" si="93"/>
        <v>1</v>
      </c>
      <c r="T527" s="17">
        <f ca="1">IF(S527=1,R527/INDEX($R503:$R$2011,MATCH(1,S503:S526,0),1)-1,"")</f>
        <v>-0.23757628596338332</v>
      </c>
      <c r="U527" s="16">
        <f t="shared" ca="1" si="94"/>
        <v>-0.23757628596338332</v>
      </c>
      <c r="V527" s="14">
        <f t="shared" ca="1" si="95"/>
        <v>3.0816856648922704E-2</v>
      </c>
      <c r="W527" s="14">
        <f t="shared" ca="1" si="96"/>
        <v>3.0816856648922704E-2</v>
      </c>
      <c r="X527">
        <f t="shared" ca="1" si="86"/>
        <v>-5.6110158210369764E-2</v>
      </c>
    </row>
    <row r="528" spans="2:24" x14ac:dyDescent="0.25">
      <c r="B528" s="1">
        <v>40911</v>
      </c>
      <c r="C528" s="13">
        <f>ROW()</f>
        <v>528</v>
      </c>
      <c r="D528">
        <v>0.01</v>
      </c>
      <c r="E528">
        <f t="shared" si="87"/>
        <v>0.01</v>
      </c>
      <c r="F528">
        <v>122.93</v>
      </c>
      <c r="G528">
        <v>45.87</v>
      </c>
      <c r="H528" s="10">
        <f t="shared" ca="1" si="85"/>
        <v>1.75298948255151</v>
      </c>
      <c r="I528">
        <v>59.09</v>
      </c>
      <c r="J528">
        <v>142.12</v>
      </c>
      <c r="K528">
        <v>6.7956800469090668</v>
      </c>
      <c r="L528">
        <v>12.71</v>
      </c>
      <c r="M528">
        <f ca="1">INDIRECT(J$13&amp;ROW())</f>
        <v>142.12</v>
      </c>
      <c r="N528">
        <f t="shared" ca="1" si="88"/>
        <v>1.572327044025168E-2</v>
      </c>
      <c r="O528" s="14">
        <f t="shared" ca="1" si="89"/>
        <v>1.5722873634615997E-2</v>
      </c>
      <c r="P528" s="14">
        <f t="shared" ca="1" si="90"/>
        <v>3.5861230361786952E-4</v>
      </c>
      <c r="Q528" s="14" t="str">
        <f t="shared" ca="1" si="91"/>
        <v/>
      </c>
      <c r="R528">
        <f t="shared" ca="1" si="92"/>
        <v>267.70644966847425</v>
      </c>
      <c r="S528" t="str">
        <f t="shared" si="93"/>
        <v/>
      </c>
      <c r="T528" s="17" t="str">
        <f>IF(S528=1,R528/INDEX($R504:$R$2011,MATCH(1,S504:S527,0),1)-1,"")</f>
        <v/>
      </c>
      <c r="U528" s="16" t="str">
        <f t="shared" si="94"/>
        <v/>
      </c>
      <c r="V528" s="14" t="str">
        <f t="shared" si="95"/>
        <v/>
      </c>
      <c r="W528" s="14" t="str">
        <f t="shared" si="96"/>
        <v/>
      </c>
      <c r="X528">
        <f t="shared" ca="1" si="86"/>
        <v>3.0299814775283124E-2</v>
      </c>
    </row>
    <row r="529" spans="2:24" x14ac:dyDescent="0.25">
      <c r="B529" s="1">
        <v>40912</v>
      </c>
      <c r="C529" s="13">
        <f>ROW()</f>
        <v>529</v>
      </c>
      <c r="D529">
        <v>0.01</v>
      </c>
      <c r="E529">
        <f t="shared" si="87"/>
        <v>0.01</v>
      </c>
      <c r="F529">
        <v>123.12</v>
      </c>
      <c r="G529">
        <v>45.83</v>
      </c>
      <c r="H529" s="10">
        <f t="shared" ca="1" si="85"/>
        <v>1.7226285657547462</v>
      </c>
      <c r="I529">
        <v>58.06</v>
      </c>
      <c r="J529">
        <v>134.68</v>
      </c>
      <c r="K529">
        <v>6.9479208270919237</v>
      </c>
      <c r="L529">
        <v>12.93</v>
      </c>
      <c r="M529">
        <f ca="1">INDIRECT(J$13&amp;ROW())</f>
        <v>134.68</v>
      </c>
      <c r="N529">
        <f t="shared" ca="1" si="88"/>
        <v>-5.2350126653532225E-2</v>
      </c>
      <c r="O529" s="14">
        <f t="shared" ca="1" si="89"/>
        <v>-5.2350523459167908E-2</v>
      </c>
      <c r="P529" s="14">
        <f t="shared" ca="1" si="90"/>
        <v>2.4143794616692557E-3</v>
      </c>
      <c r="Q529" s="14">
        <f t="shared" ca="1" si="91"/>
        <v>2.4143794616692557E-3</v>
      </c>
      <c r="R529">
        <f t="shared" ca="1" si="92"/>
        <v>253.69198312236216</v>
      </c>
      <c r="S529" t="str">
        <f t="shared" si="93"/>
        <v/>
      </c>
      <c r="T529" s="17" t="str">
        <f>IF(S529=1,R529/INDEX($R505:$R$2011,MATCH(1,S505:S528,0),1)-1,"")</f>
        <v/>
      </c>
      <c r="U529" s="16" t="str">
        <f t="shared" si="94"/>
        <v/>
      </c>
      <c r="V529" s="14" t="str">
        <f t="shared" si="95"/>
        <v/>
      </c>
      <c r="W529" s="14" t="str">
        <f t="shared" si="96"/>
        <v/>
      </c>
      <c r="X529">
        <f t="shared" ca="1" si="86"/>
        <v>-1.7319508815633641E-2</v>
      </c>
    </row>
    <row r="530" spans="2:24" x14ac:dyDescent="0.25">
      <c r="B530" s="1">
        <v>40913</v>
      </c>
      <c r="C530" s="13">
        <f>ROW()</f>
        <v>530</v>
      </c>
      <c r="D530">
        <v>0.01</v>
      </c>
      <c r="E530">
        <f t="shared" si="87"/>
        <v>0.01</v>
      </c>
      <c r="F530">
        <v>123.45</v>
      </c>
      <c r="G530">
        <v>46.02</v>
      </c>
      <c r="H530" s="10">
        <f t="shared" ca="1" si="85"/>
        <v>1.6905862194532306</v>
      </c>
      <c r="I530">
        <v>57.71</v>
      </c>
      <c r="J530">
        <v>132.04</v>
      </c>
      <c r="K530">
        <v>7.0693744806062746</v>
      </c>
      <c r="L530">
        <v>13.03</v>
      </c>
      <c r="M530">
        <f ca="1">INDIRECT(J$13&amp;ROW())</f>
        <v>132.04</v>
      </c>
      <c r="N530">
        <f t="shared" ca="1" si="88"/>
        <v>-1.9602019602019682E-2</v>
      </c>
      <c r="O530" s="14">
        <f t="shared" ca="1" si="89"/>
        <v>-1.9602416407655365E-2</v>
      </c>
      <c r="P530" s="14">
        <f t="shared" ca="1" si="90"/>
        <v>2.6857403011247501E-4</v>
      </c>
      <c r="Q530" s="14">
        <f t="shared" ca="1" si="91"/>
        <v>2.6857403011247501E-4</v>
      </c>
      <c r="R530">
        <f t="shared" ca="1" si="92"/>
        <v>248.71910789632238</v>
      </c>
      <c r="S530" t="str">
        <f t="shared" si="93"/>
        <v/>
      </c>
      <c r="T530" s="17" t="str">
        <f>IF(S530=1,R530/INDEX($R506:$R$2011,MATCH(1,S506:S529,0),1)-1,"")</f>
        <v/>
      </c>
      <c r="U530" s="16" t="str">
        <f t="shared" si="94"/>
        <v/>
      </c>
      <c r="V530" s="14" t="str">
        <f t="shared" si="95"/>
        <v/>
      </c>
      <c r="W530" s="14" t="str">
        <f t="shared" si="96"/>
        <v/>
      </c>
      <c r="X530">
        <f t="shared" ca="1" si="86"/>
        <v>-1.860084462693018E-2</v>
      </c>
    </row>
    <row r="531" spans="2:24" x14ac:dyDescent="0.25">
      <c r="B531" s="1">
        <v>40914</v>
      </c>
      <c r="C531" s="13">
        <f>ROW()</f>
        <v>531</v>
      </c>
      <c r="D531">
        <v>0</v>
      </c>
      <c r="E531">
        <f t="shared" si="87"/>
        <v>0</v>
      </c>
      <c r="F531">
        <v>123.13</v>
      </c>
      <c r="G531">
        <v>45.96</v>
      </c>
      <c r="H531" s="10">
        <f t="shared" ca="1" si="85"/>
        <v>1.6893528312774346</v>
      </c>
      <c r="I531">
        <v>57.09</v>
      </c>
      <c r="J531">
        <v>129</v>
      </c>
      <c r="K531">
        <v>7.2418005680163535</v>
      </c>
      <c r="L531">
        <v>13.18</v>
      </c>
      <c r="M531">
        <f ca="1">INDIRECT(J$13&amp;ROW())</f>
        <v>129</v>
      </c>
      <c r="N531">
        <f t="shared" ca="1" si="88"/>
        <v>-2.3023326264768218E-2</v>
      </c>
      <c r="O531" s="14">
        <f t="shared" ca="1" si="89"/>
        <v>-2.3023326264768218E-2</v>
      </c>
      <c r="P531" s="14">
        <f t="shared" ca="1" si="90"/>
        <v>3.9240195851589368E-4</v>
      </c>
      <c r="Q531" s="14">
        <f t="shared" ca="1" si="91"/>
        <v>3.9240195851589368E-4</v>
      </c>
      <c r="R531">
        <f t="shared" ca="1" si="92"/>
        <v>242.99276672694327</v>
      </c>
      <c r="S531" t="str">
        <f t="shared" si="93"/>
        <v/>
      </c>
      <c r="T531" s="17" t="str">
        <f>IF(S531=1,R531/INDEX($R507:$R$2011,MATCH(1,S507:S530,0),1)-1,"")</f>
        <v/>
      </c>
      <c r="U531" s="16" t="str">
        <f t="shared" si="94"/>
        <v/>
      </c>
      <c r="V531" s="14" t="str">
        <f t="shared" si="95"/>
        <v/>
      </c>
      <c r="W531" s="14" t="str">
        <f t="shared" si="96"/>
        <v/>
      </c>
      <c r="X531">
        <f t="shared" ca="1" si="86"/>
        <v>-7.2956242136809981E-4</v>
      </c>
    </row>
    <row r="532" spans="2:24" x14ac:dyDescent="0.25">
      <c r="B532" s="1">
        <v>40917</v>
      </c>
      <c r="C532" s="13">
        <f>ROW()</f>
        <v>532</v>
      </c>
      <c r="D532">
        <v>0.01</v>
      </c>
      <c r="E532">
        <f t="shared" si="87"/>
        <v>0.01</v>
      </c>
      <c r="F532">
        <v>123.43</v>
      </c>
      <c r="G532">
        <v>46.08</v>
      </c>
      <c r="H532" s="10">
        <f t="shared" ca="1" si="85"/>
        <v>1.7320718094692835</v>
      </c>
      <c r="I532">
        <v>56.71</v>
      </c>
      <c r="J532">
        <v>127.04</v>
      </c>
      <c r="K532">
        <v>7.3130224548742611</v>
      </c>
      <c r="L532">
        <v>13.23</v>
      </c>
      <c r="M532">
        <f ca="1">INDIRECT(J$13&amp;ROW())</f>
        <v>127.04</v>
      </c>
      <c r="N532">
        <f t="shared" ca="1" si="88"/>
        <v>-1.5193798449612328E-2</v>
      </c>
      <c r="O532" s="14">
        <f t="shared" ca="1" si="89"/>
        <v>-1.5194195255248011E-2</v>
      </c>
      <c r="P532" s="14">
        <f t="shared" ca="1" si="90"/>
        <v>1.4352057366838762E-4</v>
      </c>
      <c r="Q532" s="14">
        <f t="shared" ca="1" si="91"/>
        <v>1.4352057366838762E-4</v>
      </c>
      <c r="R532">
        <f t="shared" ca="1" si="92"/>
        <v>239.30078360458043</v>
      </c>
      <c r="S532" t="str">
        <f t="shared" si="93"/>
        <v/>
      </c>
      <c r="T532" s="17" t="str">
        <f>IF(S532=1,R532/INDEX($R508:$R$2011,MATCH(1,S508:S531,0),1)-1,"")</f>
        <v/>
      </c>
      <c r="U532" s="16" t="str">
        <f t="shared" si="94"/>
        <v/>
      </c>
      <c r="V532" s="14" t="str">
        <f t="shared" si="95"/>
        <v/>
      </c>
      <c r="W532" s="14" t="str">
        <f t="shared" si="96"/>
        <v/>
      </c>
      <c r="X532">
        <f t="shared" ca="1" si="86"/>
        <v>2.5287185365265641E-2</v>
      </c>
    </row>
    <row r="533" spans="2:24" x14ac:dyDescent="0.25">
      <c r="B533" s="1">
        <v>40918</v>
      </c>
      <c r="C533" s="13">
        <f>ROW()</f>
        <v>533</v>
      </c>
      <c r="D533">
        <v>0.01</v>
      </c>
      <c r="E533">
        <f t="shared" si="87"/>
        <v>0.01</v>
      </c>
      <c r="F533">
        <v>124.5</v>
      </c>
      <c r="G533">
        <v>46.68</v>
      </c>
      <c r="H533" s="10">
        <f t="shared" ca="1" si="85"/>
        <v>1.7077555229027075</v>
      </c>
      <c r="I533">
        <v>56.22</v>
      </c>
      <c r="J533">
        <v>125.2</v>
      </c>
      <c r="K533">
        <v>7.4702760978533984</v>
      </c>
      <c r="L533">
        <v>13.31</v>
      </c>
      <c r="M533">
        <f ca="1">INDIRECT(J$13&amp;ROW())</f>
        <v>125.2</v>
      </c>
      <c r="N533">
        <f t="shared" ca="1" si="88"/>
        <v>-1.4483627204030292E-2</v>
      </c>
      <c r="O533" s="14">
        <f t="shared" ca="1" si="89"/>
        <v>-1.4484024009665974E-2</v>
      </c>
      <c r="P533" s="14">
        <f t="shared" ca="1" si="90"/>
        <v>1.270092035272804E-4</v>
      </c>
      <c r="Q533" s="14">
        <f t="shared" ca="1" si="91"/>
        <v>1.270092035272804E-4</v>
      </c>
      <c r="R533">
        <f t="shared" ca="1" si="92"/>
        <v>235.83484026521936</v>
      </c>
      <c r="S533" t="str">
        <f t="shared" si="93"/>
        <v/>
      </c>
      <c r="T533" s="17" t="str">
        <f>IF(S533=1,R533/INDEX($R509:$R$2011,MATCH(1,S509:S532,0),1)-1,"")</f>
        <v/>
      </c>
      <c r="U533" s="16" t="str">
        <f t="shared" si="94"/>
        <v/>
      </c>
      <c r="V533" s="14" t="str">
        <f t="shared" si="95"/>
        <v/>
      </c>
      <c r="W533" s="14" t="str">
        <f t="shared" si="96"/>
        <v/>
      </c>
      <c r="X533">
        <f t="shared" ca="1" si="86"/>
        <v>-1.4038844367559157E-2</v>
      </c>
    </row>
    <row r="534" spans="2:24" x14ac:dyDescent="0.25">
      <c r="B534" s="1">
        <v>40919</v>
      </c>
      <c r="C534" s="13">
        <f>ROW()</f>
        <v>534</v>
      </c>
      <c r="D534">
        <v>0.02</v>
      </c>
      <c r="E534">
        <f t="shared" si="87"/>
        <v>0.02</v>
      </c>
      <c r="F534">
        <v>124.57</v>
      </c>
      <c r="G534">
        <v>46.75</v>
      </c>
      <c r="H534" s="10">
        <f t="shared" ca="1" si="85"/>
        <v>1.832117807392625</v>
      </c>
      <c r="I534">
        <v>56.72</v>
      </c>
      <c r="J534">
        <v>122.56</v>
      </c>
      <c r="K534">
        <v>7.2985371890043496</v>
      </c>
      <c r="L534">
        <v>13.29</v>
      </c>
      <c r="M534">
        <f ca="1">INDIRECT(J$13&amp;ROW())</f>
        <v>122.56</v>
      </c>
      <c r="N534">
        <f t="shared" ca="1" si="88"/>
        <v>-2.1086261980830634E-2</v>
      </c>
      <c r="O534" s="14">
        <f t="shared" ca="1" si="89"/>
        <v>-2.1087055552584721E-2</v>
      </c>
      <c r="P534" s="14">
        <f t="shared" ca="1" si="90"/>
        <v>3.1943939430248224E-4</v>
      </c>
      <c r="Q534" s="14">
        <f t="shared" ca="1" si="91"/>
        <v>3.1943939430248224E-4</v>
      </c>
      <c r="R534">
        <f t="shared" ca="1" si="92"/>
        <v>230.86196503917961</v>
      </c>
      <c r="S534" t="str">
        <f t="shared" si="93"/>
        <v/>
      </c>
      <c r="T534" s="17" t="str">
        <f>IF(S534=1,R534/INDEX($R510:$R$2011,MATCH(1,S510:S533,0),1)-1,"")</f>
        <v/>
      </c>
      <c r="U534" s="16" t="str">
        <f t="shared" si="94"/>
        <v/>
      </c>
      <c r="V534" s="14" t="str">
        <f t="shared" si="95"/>
        <v/>
      </c>
      <c r="W534" s="14" t="str">
        <f t="shared" si="96"/>
        <v/>
      </c>
      <c r="X534">
        <f t="shared" ca="1" si="86"/>
        <v>7.2822065466687097E-2</v>
      </c>
    </row>
    <row r="535" spans="2:24" x14ac:dyDescent="0.25">
      <c r="B535" s="1">
        <v>40920</v>
      </c>
      <c r="C535" s="13">
        <f>ROW()</f>
        <v>535</v>
      </c>
      <c r="D535">
        <v>0.02</v>
      </c>
      <c r="E535">
        <f t="shared" si="87"/>
        <v>0.02</v>
      </c>
      <c r="F535">
        <v>124.87</v>
      </c>
      <c r="G535">
        <v>46.94</v>
      </c>
      <c r="H535" s="10">
        <f t="shared" ca="1" si="85"/>
        <v>2.0084013349953502</v>
      </c>
      <c r="I535">
        <v>56.51</v>
      </c>
      <c r="J535">
        <v>124.64</v>
      </c>
      <c r="K535">
        <v>7.4424445200440026</v>
      </c>
      <c r="L535">
        <v>13.08</v>
      </c>
      <c r="M535">
        <f ca="1">INDIRECT(J$13&amp;ROW())</f>
        <v>124.64</v>
      </c>
      <c r="N535">
        <f t="shared" ca="1" si="88"/>
        <v>1.6971279373368064E-2</v>
      </c>
      <c r="O535" s="14">
        <f t="shared" ca="1" si="89"/>
        <v>1.6970485801613977E-2</v>
      </c>
      <c r="P535" s="14">
        <f t="shared" ca="1" si="90"/>
        <v>4.0742105675962005E-4</v>
      </c>
      <c r="Q535" s="14" t="str">
        <f t="shared" ca="1" si="91"/>
        <v/>
      </c>
      <c r="R535">
        <f t="shared" ca="1" si="92"/>
        <v>234.77998794454425</v>
      </c>
      <c r="S535" t="str">
        <f t="shared" si="93"/>
        <v/>
      </c>
      <c r="T535" s="17" t="str">
        <f>IF(S535=1,R535/INDEX($R511:$R$2011,MATCH(1,S511:S534,0),1)-1,"")</f>
        <v/>
      </c>
      <c r="U535" s="16" t="str">
        <f t="shared" si="94"/>
        <v/>
      </c>
      <c r="V535" s="14" t="str">
        <f t="shared" si="95"/>
        <v/>
      </c>
      <c r="W535" s="14" t="str">
        <f t="shared" si="96"/>
        <v/>
      </c>
      <c r="X535">
        <f t="shared" ca="1" si="86"/>
        <v>9.6218445610548917E-2</v>
      </c>
    </row>
    <row r="536" spans="2:24" x14ac:dyDescent="0.25">
      <c r="B536" s="1">
        <v>40921</v>
      </c>
      <c r="C536" s="13">
        <f>ROW()</f>
        <v>536</v>
      </c>
      <c r="D536">
        <v>0.02</v>
      </c>
      <c r="E536">
        <f t="shared" si="87"/>
        <v>0.02</v>
      </c>
      <c r="F536">
        <v>124.22</v>
      </c>
      <c r="G536">
        <v>46.66</v>
      </c>
      <c r="H536" s="10">
        <f t="shared" ref="H536:H599" ca="1" si="97">H535*(1+X536)</f>
        <v>1.9294703267388318</v>
      </c>
      <c r="I536">
        <v>57.67</v>
      </c>
      <c r="J536">
        <v>122.64</v>
      </c>
      <c r="K536">
        <v>7.3290272123634264</v>
      </c>
      <c r="L536">
        <v>13.01</v>
      </c>
      <c r="M536">
        <f ca="1">INDIRECT(J$13&amp;ROW())</f>
        <v>122.64</v>
      </c>
      <c r="N536">
        <f t="shared" ca="1" si="88"/>
        <v>-1.6046213093709905E-2</v>
      </c>
      <c r="O536" s="14">
        <f t="shared" ca="1" si="89"/>
        <v>-1.6047006665463992E-2</v>
      </c>
      <c r="P536" s="14">
        <f t="shared" ca="1" si="90"/>
        <v>1.6468123472135657E-4</v>
      </c>
      <c r="Q536" s="14">
        <f t="shared" ca="1" si="91"/>
        <v>1.6468123472135657E-4</v>
      </c>
      <c r="R536">
        <f t="shared" ca="1" si="92"/>
        <v>231.01265822784745</v>
      </c>
      <c r="S536" t="str">
        <f t="shared" si="93"/>
        <v/>
      </c>
      <c r="T536" s="17" t="str">
        <f>IF(S536=1,R536/INDEX($R512:$R$2011,MATCH(1,S512:S535,0),1)-1,"")</f>
        <v/>
      </c>
      <c r="U536" s="16" t="str">
        <f t="shared" si="94"/>
        <v/>
      </c>
      <c r="V536" s="14" t="str">
        <f t="shared" si="95"/>
        <v/>
      </c>
      <c r="W536" s="14" t="str">
        <f t="shared" si="96"/>
        <v/>
      </c>
      <c r="X536">
        <f t="shared" ref="X536:X599" ca="1" si="98">NORMINV(RAND(), 0, 0.04)</f>
        <v>-3.9300416147503306E-2</v>
      </c>
    </row>
    <row r="537" spans="2:24" x14ac:dyDescent="0.25">
      <c r="B537" s="1">
        <v>40925</v>
      </c>
      <c r="C537" s="13">
        <f>ROW()</f>
        <v>537</v>
      </c>
      <c r="D537">
        <v>0.03</v>
      </c>
      <c r="E537">
        <f t="shared" ref="E537:E600" si="99">IF(E$19="",D537,E$19)</f>
        <v>0.03</v>
      </c>
      <c r="F537">
        <v>124.7</v>
      </c>
      <c r="G537">
        <v>46.76</v>
      </c>
      <c r="H537" s="10">
        <f t="shared" ca="1" si="97"/>
        <v>1.9541969784426552</v>
      </c>
      <c r="I537">
        <v>58</v>
      </c>
      <c r="J537">
        <v>125.96</v>
      </c>
      <c r="K537">
        <v>7.3739121010857138</v>
      </c>
      <c r="L537">
        <v>13.12</v>
      </c>
      <c r="M537">
        <f ca="1">INDIRECT(J$13&amp;ROW())</f>
        <v>125.96</v>
      </c>
      <c r="N537">
        <f t="shared" ca="1" si="88"/>
        <v>2.7071102413568138E-2</v>
      </c>
      <c r="O537" s="14">
        <f t="shared" ca="1" si="89"/>
        <v>2.706991211520493E-2</v>
      </c>
      <c r="P537" s="14">
        <f t="shared" ca="1" si="90"/>
        <v>9.1712672021094198E-4</v>
      </c>
      <c r="Q537" s="14" t="str">
        <f t="shared" ca="1" si="91"/>
        <v/>
      </c>
      <c r="R537">
        <f t="shared" ca="1" si="92"/>
        <v>237.26642555756413</v>
      </c>
      <c r="S537" t="str">
        <f t="shared" si="93"/>
        <v/>
      </c>
      <c r="T537" s="17" t="str">
        <f>IF(S537=1,R537/INDEX($R513:$R$2011,MATCH(1,S513:S536,0),1)-1,"")</f>
        <v/>
      </c>
      <c r="U537" s="16" t="str">
        <f t="shared" si="94"/>
        <v/>
      </c>
      <c r="V537" s="14" t="str">
        <f t="shared" si="95"/>
        <v/>
      </c>
      <c r="W537" s="14" t="str">
        <f t="shared" si="96"/>
        <v/>
      </c>
      <c r="X537">
        <f t="shared" ca="1" si="98"/>
        <v>1.2815253679291372E-2</v>
      </c>
    </row>
    <row r="538" spans="2:24" x14ac:dyDescent="0.25">
      <c r="B538" s="1">
        <v>40926</v>
      </c>
      <c r="C538" s="13">
        <f>ROW()</f>
        <v>538</v>
      </c>
      <c r="D538">
        <v>0.04</v>
      </c>
      <c r="E538">
        <f t="shared" si="99"/>
        <v>0.04</v>
      </c>
      <c r="F538">
        <v>126.08</v>
      </c>
      <c r="G538">
        <v>47.44</v>
      </c>
      <c r="H538" s="10">
        <f t="shared" ca="1" si="97"/>
        <v>1.9205410913523315</v>
      </c>
      <c r="I538">
        <v>57.02</v>
      </c>
      <c r="J538">
        <v>124.88</v>
      </c>
      <c r="K538">
        <v>7.6101024588555912</v>
      </c>
      <c r="L538">
        <v>13.14</v>
      </c>
      <c r="M538">
        <f ca="1">INDIRECT(J$13&amp;ROW())</f>
        <v>124.88</v>
      </c>
      <c r="N538">
        <f t="shared" ref="N538:N601" ca="1" si="100">M538/M537-1</f>
        <v>-8.5741505239758098E-3</v>
      </c>
      <c r="O538" s="14">
        <f t="shared" ref="O538:O601" ca="1" si="101">N538-((1+E538/100)^(1/252)-1)</f>
        <v>-8.5757375094466237E-3</v>
      </c>
      <c r="P538" s="14">
        <f t="shared" ref="P538:P601" ca="1" si="102">(O538-O$7)^2</f>
        <v>2.8746213067325606E-5</v>
      </c>
      <c r="Q538" s="14">
        <f t="shared" ref="Q538:Q601" ca="1" si="103">IF(O538&lt;0,(O538-O$7)^2,"")</f>
        <v>2.8746213067325606E-5</v>
      </c>
      <c r="R538">
        <f t="shared" ref="R538:R601" ca="1" si="104">(N538+1)*R537</f>
        <v>235.23206751054786</v>
      </c>
      <c r="S538" t="str">
        <f t="shared" si="93"/>
        <v/>
      </c>
      <c r="T538" s="17" t="str">
        <f>IF(S538=1,R538/INDEX($R514:$R$2011,MATCH(1,S514:S537,0),1)-1,"")</f>
        <v/>
      </c>
      <c r="U538" s="16" t="str">
        <f t="shared" si="94"/>
        <v/>
      </c>
      <c r="V538" s="14" t="str">
        <f t="shared" si="95"/>
        <v/>
      </c>
      <c r="W538" s="14" t="str">
        <f t="shared" si="96"/>
        <v/>
      </c>
      <c r="X538">
        <f t="shared" ca="1" si="98"/>
        <v>-1.7222361646032629E-2</v>
      </c>
    </row>
    <row r="539" spans="2:24" x14ac:dyDescent="0.25">
      <c r="B539" s="1">
        <v>40927</v>
      </c>
      <c r="C539" s="13">
        <f>ROW()</f>
        <v>539</v>
      </c>
      <c r="D539">
        <v>0.04</v>
      </c>
      <c r="E539">
        <f t="shared" si="99"/>
        <v>0.04</v>
      </c>
      <c r="F539">
        <v>126.75</v>
      </c>
      <c r="G539">
        <v>47.8</v>
      </c>
      <c r="H539" s="10">
        <f t="shared" ca="1" si="97"/>
        <v>1.7756953566711036</v>
      </c>
      <c r="I539">
        <v>56.44</v>
      </c>
      <c r="J539">
        <v>120.6</v>
      </c>
      <c r="K539">
        <v>7.8255174208523863</v>
      </c>
      <c r="L539">
        <v>13.22</v>
      </c>
      <c r="M539">
        <f ca="1">INDIRECT(J$13&amp;ROW())</f>
        <v>120.6</v>
      </c>
      <c r="N539">
        <f t="shared" ca="1" si="100"/>
        <v>-3.427290198590649E-2</v>
      </c>
      <c r="O539" s="14">
        <f t="shared" ca="1" si="101"/>
        <v>-3.4274488971377304E-2</v>
      </c>
      <c r="P539" s="14">
        <f t="shared" ca="1" si="102"/>
        <v>9.6474229599850857E-4</v>
      </c>
      <c r="Q539" s="14">
        <f t="shared" ca="1" si="103"/>
        <v>9.6474229599850857E-4</v>
      </c>
      <c r="R539">
        <f t="shared" ca="1" si="104"/>
        <v>227.16998191681671</v>
      </c>
      <c r="S539" t="str">
        <f t="shared" si="93"/>
        <v/>
      </c>
      <c r="T539" s="17" t="str">
        <f>IF(S539=1,R539/INDEX($R515:$R$2011,MATCH(1,S515:S538,0),1)-1,"")</f>
        <v/>
      </c>
      <c r="U539" s="16" t="str">
        <f t="shared" si="94"/>
        <v/>
      </c>
      <c r="V539" s="14" t="str">
        <f t="shared" si="95"/>
        <v/>
      </c>
      <c r="W539" s="14" t="str">
        <f t="shared" si="96"/>
        <v/>
      </c>
      <c r="X539">
        <f t="shared" ca="1" si="98"/>
        <v>-7.5419232284812024E-2</v>
      </c>
    </row>
    <row r="540" spans="2:24" x14ac:dyDescent="0.25">
      <c r="B540" s="1">
        <v>40928</v>
      </c>
      <c r="C540" s="13">
        <f>ROW()</f>
        <v>540</v>
      </c>
      <c r="D540">
        <v>0.04</v>
      </c>
      <c r="E540">
        <f t="shared" si="99"/>
        <v>0.04</v>
      </c>
      <c r="F540">
        <v>127.22</v>
      </c>
      <c r="G540">
        <v>47.74</v>
      </c>
      <c r="H540" s="10">
        <f t="shared" ca="1" si="97"/>
        <v>1.812517484854427</v>
      </c>
      <c r="I540">
        <v>55.34</v>
      </c>
      <c r="J540">
        <v>117.24</v>
      </c>
      <c r="K540">
        <v>8.0646045733736003</v>
      </c>
      <c r="L540">
        <v>13.56</v>
      </c>
      <c r="M540">
        <f ca="1">INDIRECT(J$13&amp;ROW())</f>
        <v>117.24</v>
      </c>
      <c r="N540">
        <f t="shared" ca="1" si="100"/>
        <v>-2.7860696517412964E-2</v>
      </c>
      <c r="O540" s="14">
        <f t="shared" ca="1" si="101"/>
        <v>-2.7862283502883778E-2</v>
      </c>
      <c r="P540" s="14">
        <f t="shared" ca="1" si="102"/>
        <v>6.0752861157484976E-4</v>
      </c>
      <c r="Q540" s="14">
        <f t="shared" ca="1" si="103"/>
        <v>6.0752861157484976E-4</v>
      </c>
      <c r="R540">
        <f t="shared" ca="1" si="104"/>
        <v>220.84086799276608</v>
      </c>
      <c r="S540" t="str">
        <f t="shared" si="93"/>
        <v/>
      </c>
      <c r="T540" s="17" t="str">
        <f>IF(S540=1,R540/INDEX($R516:$R$2011,MATCH(1,S516:S539,0),1)-1,"")</f>
        <v/>
      </c>
      <c r="U540" s="16" t="str">
        <f t="shared" si="94"/>
        <v/>
      </c>
      <c r="V540" s="14" t="str">
        <f t="shared" si="95"/>
        <v/>
      </c>
      <c r="W540" s="14" t="str">
        <f t="shared" si="96"/>
        <v/>
      </c>
      <c r="X540">
        <f t="shared" ca="1" si="98"/>
        <v>2.0736737326583973E-2</v>
      </c>
    </row>
    <row r="541" spans="2:24" x14ac:dyDescent="0.25">
      <c r="B541" s="1">
        <v>40931</v>
      </c>
      <c r="C541" s="13">
        <f>ROW()</f>
        <v>541</v>
      </c>
      <c r="D541">
        <v>0.04</v>
      </c>
      <c r="E541">
        <f t="shared" si="99"/>
        <v>0.04</v>
      </c>
      <c r="F541">
        <v>126.89</v>
      </c>
      <c r="G541">
        <v>47.77</v>
      </c>
      <c r="H541" s="10">
        <f t="shared" ca="1" si="97"/>
        <v>1.7845473907680318</v>
      </c>
      <c r="I541">
        <v>54.7</v>
      </c>
      <c r="J541">
        <v>113.68</v>
      </c>
      <c r="K541">
        <v>8.2599423369248299</v>
      </c>
      <c r="L541">
        <v>13.74</v>
      </c>
      <c r="M541">
        <f ca="1">INDIRECT(J$13&amp;ROW())</f>
        <v>113.68</v>
      </c>
      <c r="N541">
        <f t="shared" ca="1" si="100"/>
        <v>-3.036506311838949E-2</v>
      </c>
      <c r="O541" s="14">
        <f t="shared" ca="1" si="101"/>
        <v>-3.0366650103860304E-2</v>
      </c>
      <c r="P541" s="14">
        <f t="shared" ca="1" si="102"/>
        <v>7.3725619792214443E-4</v>
      </c>
      <c r="Q541" s="14">
        <f t="shared" ca="1" si="103"/>
        <v>7.3725619792214443E-4</v>
      </c>
      <c r="R541">
        <f t="shared" ca="1" si="104"/>
        <v>214.13502109704581</v>
      </c>
      <c r="S541" t="str">
        <f t="shared" si="93"/>
        <v/>
      </c>
      <c r="T541" s="17" t="str">
        <f>IF(S541=1,R541/INDEX($R517:$R$2011,MATCH(1,S517:S540,0),1)-1,"")</f>
        <v/>
      </c>
      <c r="U541" s="16" t="str">
        <f t="shared" si="94"/>
        <v/>
      </c>
      <c r="V541" s="14" t="str">
        <f t="shared" si="95"/>
        <v/>
      </c>
      <c r="W541" s="14" t="str">
        <f t="shared" si="96"/>
        <v/>
      </c>
      <c r="X541">
        <f t="shared" ca="1" si="98"/>
        <v>-1.5431627181594677E-2</v>
      </c>
    </row>
    <row r="542" spans="2:24" x14ac:dyDescent="0.25">
      <c r="B542" s="1">
        <v>40932</v>
      </c>
      <c r="C542" s="13">
        <f>ROW()</f>
        <v>542</v>
      </c>
      <c r="D542">
        <v>0.04</v>
      </c>
      <c r="E542">
        <f t="shared" si="99"/>
        <v>0.04</v>
      </c>
      <c r="F542">
        <v>126.75</v>
      </c>
      <c r="G542">
        <v>47.85</v>
      </c>
      <c r="H542" s="10">
        <f t="shared" ca="1" si="97"/>
        <v>1.7216783221365359</v>
      </c>
      <c r="I542">
        <v>54.73</v>
      </c>
      <c r="J542">
        <v>110.88</v>
      </c>
      <c r="K542">
        <v>8.3101034178161548</v>
      </c>
      <c r="L542">
        <v>13.62</v>
      </c>
      <c r="M542">
        <f ca="1">INDIRECT(J$13&amp;ROW())</f>
        <v>110.88</v>
      </c>
      <c r="N542">
        <f t="shared" ca="1" si="100"/>
        <v>-2.4630541871921263E-2</v>
      </c>
      <c r="O542" s="14">
        <f t="shared" ca="1" si="101"/>
        <v>-2.4632128857392077E-2</v>
      </c>
      <c r="P542" s="14">
        <f t="shared" ca="1" si="102"/>
        <v>4.5872819027145288E-4</v>
      </c>
      <c r="Q542" s="14">
        <f t="shared" ca="1" si="103"/>
        <v>4.5872819027145288E-4</v>
      </c>
      <c r="R542">
        <f t="shared" ca="1" si="104"/>
        <v>208.86075949367029</v>
      </c>
      <c r="S542" t="str">
        <f t="shared" si="93"/>
        <v/>
      </c>
      <c r="T542" s="17" t="str">
        <f>IF(S542=1,R542/INDEX($R518:$R$2011,MATCH(1,S518:S541,0),1)-1,"")</f>
        <v/>
      </c>
      <c r="U542" s="16" t="str">
        <f t="shared" si="94"/>
        <v/>
      </c>
      <c r="V542" s="14" t="str">
        <f t="shared" si="95"/>
        <v/>
      </c>
      <c r="W542" s="14" t="str">
        <f t="shared" si="96"/>
        <v/>
      </c>
      <c r="X542">
        <f t="shared" ca="1" si="98"/>
        <v>-3.5229699674402246E-2</v>
      </c>
    </row>
    <row r="543" spans="2:24" x14ac:dyDescent="0.25">
      <c r="B543" s="1">
        <v>40933</v>
      </c>
      <c r="C543" s="13">
        <f>ROW()</f>
        <v>543</v>
      </c>
      <c r="D543">
        <v>0.05</v>
      </c>
      <c r="E543">
        <f t="shared" si="99"/>
        <v>0.05</v>
      </c>
      <c r="F543">
        <v>127.81</v>
      </c>
      <c r="G543">
        <v>48.33</v>
      </c>
      <c r="H543" s="10">
        <f t="shared" ca="1" si="97"/>
        <v>1.7210019227218374</v>
      </c>
      <c r="I543">
        <v>53.95</v>
      </c>
      <c r="J543">
        <v>111.28</v>
      </c>
      <c r="K543">
        <v>8.5590522323202318</v>
      </c>
      <c r="L543">
        <v>13.85</v>
      </c>
      <c r="M543">
        <f ca="1">INDIRECT(J$13&amp;ROW())</f>
        <v>111.28</v>
      </c>
      <c r="N543">
        <f t="shared" ca="1" si="100"/>
        <v>3.6075036075036149E-3</v>
      </c>
      <c r="O543" s="14">
        <f t="shared" ca="1" si="101"/>
        <v>3.6055199744184918E-3</v>
      </c>
      <c r="P543" s="14">
        <f t="shared" ca="1" si="102"/>
        <v>4.6508416951645047E-5</v>
      </c>
      <c r="Q543" s="14" t="str">
        <f t="shared" ca="1" si="103"/>
        <v/>
      </c>
      <c r="R543">
        <f t="shared" ca="1" si="104"/>
        <v>209.61422543700965</v>
      </c>
      <c r="S543" t="str">
        <f t="shared" si="93"/>
        <v/>
      </c>
      <c r="T543" s="17" t="str">
        <f>IF(S543=1,R543/INDEX($R519:$R$2011,MATCH(1,S519:S542,0),1)-1,"")</f>
        <v/>
      </c>
      <c r="U543" s="16" t="str">
        <f t="shared" si="94"/>
        <v/>
      </c>
      <c r="V543" s="14" t="str">
        <f t="shared" si="95"/>
        <v/>
      </c>
      <c r="W543" s="14" t="str">
        <f t="shared" si="96"/>
        <v/>
      </c>
      <c r="X543">
        <f t="shared" ca="1" si="98"/>
        <v>-3.9287212134905868E-4</v>
      </c>
    </row>
    <row r="544" spans="2:24" x14ac:dyDescent="0.25">
      <c r="B544" s="1">
        <v>40934</v>
      </c>
      <c r="C544" s="13">
        <f>ROW()</f>
        <v>544</v>
      </c>
      <c r="D544">
        <v>0.05</v>
      </c>
      <c r="E544">
        <f t="shared" si="99"/>
        <v>0.05</v>
      </c>
      <c r="F544">
        <v>127.15</v>
      </c>
      <c r="G544">
        <v>48.01</v>
      </c>
      <c r="H544" s="10">
        <f t="shared" ca="1" si="97"/>
        <v>1.7506972757914165</v>
      </c>
      <c r="I544">
        <v>54.62</v>
      </c>
      <c r="J544">
        <v>106.6</v>
      </c>
      <c r="K544">
        <v>8.5669896922181294</v>
      </c>
      <c r="L544">
        <v>13.73</v>
      </c>
      <c r="M544">
        <f ca="1">INDIRECT(J$13&amp;ROW())</f>
        <v>106.6</v>
      </c>
      <c r="N544">
        <f t="shared" ca="1" si="100"/>
        <v>-4.20560747663552E-2</v>
      </c>
      <c r="O544" s="14">
        <f t="shared" ca="1" si="101"/>
        <v>-4.2058058399440323E-2</v>
      </c>
      <c r="P544" s="14">
        <f t="shared" ca="1" si="102"/>
        <v>1.5088462670657162E-3</v>
      </c>
      <c r="Q544" s="14">
        <f t="shared" ca="1" si="103"/>
        <v>1.5088462670657162E-3</v>
      </c>
      <c r="R544">
        <f t="shared" ca="1" si="104"/>
        <v>200.79867389993913</v>
      </c>
      <c r="S544" t="str">
        <f t="shared" si="93"/>
        <v/>
      </c>
      <c r="T544" s="17" t="str">
        <f>IF(S544=1,R544/INDEX($R520:$R$2011,MATCH(1,S520:S543,0),1)-1,"")</f>
        <v/>
      </c>
      <c r="U544" s="16" t="str">
        <f t="shared" si="94"/>
        <v/>
      </c>
      <c r="V544" s="14" t="str">
        <f t="shared" si="95"/>
        <v/>
      </c>
      <c r="W544" s="14" t="str">
        <f t="shared" si="96"/>
        <v/>
      </c>
      <c r="X544">
        <f t="shared" ca="1" si="98"/>
        <v>1.7254689072406636E-2</v>
      </c>
    </row>
    <row r="545" spans="2:24" x14ac:dyDescent="0.25">
      <c r="B545" s="1">
        <v>40935</v>
      </c>
      <c r="C545" s="13">
        <f>ROW()</f>
        <v>545</v>
      </c>
      <c r="D545">
        <v>0.05</v>
      </c>
      <c r="E545">
        <f t="shared" si="99"/>
        <v>0.05</v>
      </c>
      <c r="F545">
        <v>127.09</v>
      </c>
      <c r="G545">
        <v>48.03</v>
      </c>
      <c r="H545" s="10">
        <f t="shared" ca="1" si="97"/>
        <v>1.8156180898131211</v>
      </c>
      <c r="I545">
        <v>53.63</v>
      </c>
      <c r="J545">
        <v>106.56</v>
      </c>
      <c r="K545">
        <v>8.7241201932978676</v>
      </c>
      <c r="L545">
        <v>13.8</v>
      </c>
      <c r="M545">
        <f ca="1">INDIRECT(J$13&amp;ROW())</f>
        <v>106.56</v>
      </c>
      <c r="N545">
        <f t="shared" ca="1" si="100"/>
        <v>-3.7523452157595116E-4</v>
      </c>
      <c r="O545" s="14">
        <f t="shared" ca="1" si="101"/>
        <v>-3.7721815466107422E-4</v>
      </c>
      <c r="P545" s="14">
        <f t="shared" ca="1" si="102"/>
        <v>8.0483979430058858E-6</v>
      </c>
      <c r="Q545" s="14">
        <f t="shared" ca="1" si="103"/>
        <v>8.0483979430058858E-6</v>
      </c>
      <c r="R545">
        <f t="shared" ca="1" si="104"/>
        <v>200.72332730560521</v>
      </c>
      <c r="S545" t="str">
        <f t="shared" si="93"/>
        <v/>
      </c>
      <c r="T545" s="17" t="str">
        <f>IF(S545=1,R545/INDEX($R521:$R$2011,MATCH(1,S521:S544,0),1)-1,"")</f>
        <v/>
      </c>
      <c r="U545" s="16" t="str">
        <f t="shared" si="94"/>
        <v/>
      </c>
      <c r="V545" s="14" t="str">
        <f t="shared" si="95"/>
        <v/>
      </c>
      <c r="W545" s="14" t="str">
        <f t="shared" si="96"/>
        <v/>
      </c>
      <c r="X545">
        <f t="shared" ca="1" si="98"/>
        <v>3.7082832605857978E-2</v>
      </c>
    </row>
    <row r="546" spans="2:24" x14ac:dyDescent="0.25">
      <c r="B546" s="1">
        <v>40938</v>
      </c>
      <c r="C546" s="13">
        <f>ROW()</f>
        <v>546</v>
      </c>
      <c r="D546">
        <v>0.05</v>
      </c>
      <c r="E546">
        <f t="shared" si="99"/>
        <v>0.05</v>
      </c>
      <c r="F546">
        <v>126.66</v>
      </c>
      <c r="G546">
        <v>47.75</v>
      </c>
      <c r="H546" s="10">
        <f t="shared" ca="1" si="97"/>
        <v>1.8545314329445926</v>
      </c>
      <c r="I546">
        <v>54.28</v>
      </c>
      <c r="J546">
        <v>104.28</v>
      </c>
      <c r="K546">
        <v>8.5235776681065829</v>
      </c>
      <c r="L546">
        <v>13.74</v>
      </c>
      <c r="M546">
        <f ca="1">INDIRECT(J$13&amp;ROW())</f>
        <v>104.28</v>
      </c>
      <c r="N546">
        <f t="shared" ca="1" si="100"/>
        <v>-2.1396396396396455E-2</v>
      </c>
      <c r="O546" s="14">
        <f t="shared" ca="1" si="101"/>
        <v>-2.1398380029481578E-2</v>
      </c>
      <c r="P546" s="14">
        <f t="shared" ca="1" si="102"/>
        <v>3.3066483951095743E-4</v>
      </c>
      <c r="Q546" s="14">
        <f t="shared" ca="1" si="103"/>
        <v>3.3066483951095743E-4</v>
      </c>
      <c r="R546">
        <f t="shared" ca="1" si="104"/>
        <v>196.42857142857085</v>
      </c>
      <c r="S546" t="str">
        <f t="shared" si="93"/>
        <v/>
      </c>
      <c r="T546" s="17" t="str">
        <f>IF(S546=1,R546/INDEX($R522:$R$2011,MATCH(1,S522:S545,0),1)-1,"")</f>
        <v/>
      </c>
      <c r="U546" s="16" t="str">
        <f t="shared" si="94"/>
        <v/>
      </c>
      <c r="V546" s="14" t="str">
        <f t="shared" si="95"/>
        <v/>
      </c>
      <c r="W546" s="14" t="str">
        <f t="shared" si="96"/>
        <v/>
      </c>
      <c r="X546">
        <f t="shared" ca="1" si="98"/>
        <v>2.1432559716056107E-2</v>
      </c>
    </row>
    <row r="547" spans="2:24" x14ac:dyDescent="0.25">
      <c r="B547" s="1">
        <v>40939</v>
      </c>
      <c r="C547" s="13">
        <f>ROW()</f>
        <v>547</v>
      </c>
      <c r="D547">
        <v>0.05</v>
      </c>
      <c r="E547">
        <f t="shared" si="99"/>
        <v>0.05</v>
      </c>
      <c r="F547">
        <v>126.61</v>
      </c>
      <c r="G547">
        <v>47.74</v>
      </c>
      <c r="H547" s="10">
        <f t="shared" ca="1" si="97"/>
        <v>1.8539371160993507</v>
      </c>
      <c r="I547">
        <v>54.64</v>
      </c>
      <c r="J547">
        <v>107.44</v>
      </c>
      <c r="K547">
        <v>8.4424091331993338</v>
      </c>
      <c r="L547">
        <v>13.69</v>
      </c>
      <c r="M547">
        <f ca="1">INDIRECT(J$13&amp;ROW())</f>
        <v>107.44</v>
      </c>
      <c r="N547">
        <f t="shared" ca="1" si="100"/>
        <v>3.0303030303030276E-2</v>
      </c>
      <c r="O547" s="14">
        <f t="shared" ca="1" si="101"/>
        <v>3.0301046669945153E-2</v>
      </c>
      <c r="P547" s="14">
        <f t="shared" ca="1" si="102"/>
        <v>1.1232709554498319E-3</v>
      </c>
      <c r="Q547" s="14" t="str">
        <f t="shared" ca="1" si="103"/>
        <v/>
      </c>
      <c r="R547">
        <f t="shared" ca="1" si="104"/>
        <v>202.38095238095178</v>
      </c>
      <c r="S547">
        <f t="shared" si="93"/>
        <v>1</v>
      </c>
      <c r="T547" s="17">
        <f ca="1">IF(S547=1,R547/INDEX($R523:$R$2011,MATCH(1,S523:S546,0),1)-1,"")</f>
        <v>-0.23213264722698701</v>
      </c>
      <c r="U547" s="16">
        <f t="shared" ca="1" si="94"/>
        <v>-0.23217430434809161</v>
      </c>
      <c r="V547" s="14">
        <f t="shared" ca="1" si="95"/>
        <v>2.8949431414886814E-2</v>
      </c>
      <c r="W547" s="14">
        <f t="shared" ca="1" si="96"/>
        <v>2.8949431414886814E-2</v>
      </c>
      <c r="X547">
        <f t="shared" ca="1" si="98"/>
        <v>-3.2046738851873135E-4</v>
      </c>
    </row>
    <row r="548" spans="2:24" x14ac:dyDescent="0.25">
      <c r="B548" s="1">
        <v>40940</v>
      </c>
      <c r="C548" s="13">
        <f>ROW()</f>
        <v>548</v>
      </c>
      <c r="D548">
        <v>0.08</v>
      </c>
      <c r="E548">
        <f t="shared" si="99"/>
        <v>0.08</v>
      </c>
      <c r="F548">
        <v>127.72</v>
      </c>
      <c r="G548">
        <v>48.37</v>
      </c>
      <c r="H548" s="10">
        <f t="shared" ca="1" si="97"/>
        <v>1.8466787104537485</v>
      </c>
      <c r="I548">
        <v>53.89</v>
      </c>
      <c r="J548">
        <v>107.44</v>
      </c>
      <c r="K548">
        <v>8.7878412775605153</v>
      </c>
      <c r="L548">
        <v>13.85</v>
      </c>
      <c r="M548">
        <f ca="1">INDIRECT(J$13&amp;ROW())</f>
        <v>107.44</v>
      </c>
      <c r="N548">
        <f t="shared" ca="1" si="100"/>
        <v>0</v>
      </c>
      <c r="O548" s="14">
        <f t="shared" ca="1" si="101"/>
        <v>-3.1733390453148047E-6</v>
      </c>
      <c r="P548" s="14">
        <f t="shared" ca="1" si="102"/>
        <v>1.0310615197736311E-5</v>
      </c>
      <c r="Q548" s="14">
        <f t="shared" ca="1" si="103"/>
        <v>1.0310615197736311E-5</v>
      </c>
      <c r="R548">
        <f t="shared" ca="1" si="104"/>
        <v>202.38095238095178</v>
      </c>
      <c r="S548" t="str">
        <f t="shared" si="93"/>
        <v/>
      </c>
      <c r="T548" s="17" t="str">
        <f>IF(S548=1,R548/INDEX($R524:$R$2011,MATCH(1,S524:S547,0),1)-1,"")</f>
        <v/>
      </c>
      <c r="U548" s="16" t="str">
        <f t="shared" si="94"/>
        <v/>
      </c>
      <c r="V548" s="14" t="str">
        <f t="shared" si="95"/>
        <v/>
      </c>
      <c r="W548" s="14" t="str">
        <f t="shared" si="96"/>
        <v/>
      </c>
      <c r="X548">
        <f t="shared" ca="1" si="98"/>
        <v>-3.9151304445933415E-3</v>
      </c>
    </row>
    <row r="549" spans="2:24" x14ac:dyDescent="0.25">
      <c r="B549" s="1">
        <v>40941</v>
      </c>
      <c r="C549" s="13">
        <f>ROW()</f>
        <v>549</v>
      </c>
      <c r="D549">
        <v>7.0000000000000007E-2</v>
      </c>
      <c r="E549">
        <f t="shared" si="99"/>
        <v>7.0000000000000007E-2</v>
      </c>
      <c r="F549">
        <v>127.92</v>
      </c>
      <c r="G549">
        <v>48.44</v>
      </c>
      <c r="H549" s="10">
        <f t="shared" ca="1" si="97"/>
        <v>1.8105201476796768</v>
      </c>
      <c r="I549">
        <v>53.17</v>
      </c>
      <c r="J549">
        <v>104.52</v>
      </c>
      <c r="K549">
        <v>9.085653003803241</v>
      </c>
      <c r="L549">
        <v>14.05</v>
      </c>
      <c r="M549">
        <f ca="1">INDIRECT(J$13&amp;ROW())</f>
        <v>104.52</v>
      </c>
      <c r="N549">
        <f t="shared" ca="1" si="100"/>
        <v>-2.7177959791511608E-2</v>
      </c>
      <c r="O549" s="14">
        <f t="shared" ca="1" si="101"/>
        <v>-2.7180736601375877E-2</v>
      </c>
      <c r="P549" s="14">
        <f t="shared" ca="1" si="102"/>
        <v>5.7439545152720604E-4</v>
      </c>
      <c r="Q549" s="14">
        <f t="shared" ca="1" si="103"/>
        <v>5.7439545152720604E-4</v>
      </c>
      <c r="R549">
        <f t="shared" ca="1" si="104"/>
        <v>196.88065099457444</v>
      </c>
      <c r="S549" t="str">
        <f t="shared" si="93"/>
        <v/>
      </c>
      <c r="T549" s="17" t="str">
        <f>IF(S549=1,R549/INDEX($R525:$R$2011,MATCH(1,S525:S548,0),1)-1,"")</f>
        <v/>
      </c>
      <c r="U549" s="16" t="str">
        <f t="shared" si="94"/>
        <v/>
      </c>
      <c r="V549" s="14" t="str">
        <f t="shared" si="95"/>
        <v/>
      </c>
      <c r="W549" s="14" t="str">
        <f t="shared" si="96"/>
        <v/>
      </c>
      <c r="X549">
        <f t="shared" ca="1" si="98"/>
        <v>-1.9580321454611384E-2</v>
      </c>
    </row>
    <row r="550" spans="2:24" x14ac:dyDescent="0.25">
      <c r="B550" s="1">
        <v>40942</v>
      </c>
      <c r="C550" s="13">
        <f>ROW()</f>
        <v>550</v>
      </c>
      <c r="D550">
        <v>0.06</v>
      </c>
      <c r="E550">
        <f t="shared" si="99"/>
        <v>0.06</v>
      </c>
      <c r="F550">
        <v>129.72</v>
      </c>
      <c r="G550">
        <v>49.24</v>
      </c>
      <c r="H550" s="10">
        <f t="shared" ca="1" si="97"/>
        <v>1.8017206083478265</v>
      </c>
      <c r="I550">
        <v>51.87</v>
      </c>
      <c r="J550">
        <v>101.32</v>
      </c>
      <c r="K550">
        <v>9.5199579882192751</v>
      </c>
      <c r="L550">
        <v>14.41</v>
      </c>
      <c r="M550">
        <f ca="1">INDIRECT(J$13&amp;ROW())</f>
        <v>101.32</v>
      </c>
      <c r="N550">
        <f t="shared" ca="1" si="100"/>
        <v>-3.0616150019135091E-2</v>
      </c>
      <c r="O550" s="14">
        <f t="shared" ca="1" si="101"/>
        <v>-3.0618530260348775E-2</v>
      </c>
      <c r="P550" s="14">
        <f t="shared" ca="1" si="102"/>
        <v>7.5099797433939258E-4</v>
      </c>
      <c r="Q550" s="14">
        <f t="shared" ca="1" si="103"/>
        <v>7.5099797433939258E-4</v>
      </c>
      <c r="R550">
        <f t="shared" ca="1" si="104"/>
        <v>190.85292344785958</v>
      </c>
      <c r="S550" t="str">
        <f t="shared" si="93"/>
        <v/>
      </c>
      <c r="T550" s="17" t="str">
        <f>IF(S550=1,R550/INDEX($R526:$R$2011,MATCH(1,S526:S549,0),1)-1,"")</f>
        <v/>
      </c>
      <c r="U550" s="16" t="str">
        <f t="shared" si="94"/>
        <v/>
      </c>
      <c r="V550" s="14" t="str">
        <f t="shared" si="95"/>
        <v/>
      </c>
      <c r="W550" s="14" t="str">
        <f t="shared" si="96"/>
        <v/>
      </c>
      <c r="X550">
        <f t="shared" ca="1" si="98"/>
        <v>-4.8602272353210916E-3</v>
      </c>
    </row>
    <row r="551" spans="2:24" x14ac:dyDescent="0.25">
      <c r="B551" s="1">
        <v>40945</v>
      </c>
      <c r="C551" s="13">
        <f>ROW()</f>
        <v>551</v>
      </c>
      <c r="D551">
        <v>0.08</v>
      </c>
      <c r="E551">
        <f t="shared" si="99"/>
        <v>0.08</v>
      </c>
      <c r="F551">
        <v>129.63</v>
      </c>
      <c r="G551">
        <v>49.16</v>
      </c>
      <c r="H551" s="10">
        <f t="shared" ca="1" si="97"/>
        <v>1.8966460174567219</v>
      </c>
      <c r="I551">
        <v>51.33</v>
      </c>
      <c r="J551">
        <v>95.96</v>
      </c>
      <c r="K551">
        <v>9.61</v>
      </c>
      <c r="L551">
        <v>14.51</v>
      </c>
      <c r="M551">
        <f ca="1">INDIRECT(J$13&amp;ROW())</f>
        <v>95.96</v>
      </c>
      <c r="N551">
        <f t="shared" ca="1" si="100"/>
        <v>-5.2901697591788421E-2</v>
      </c>
      <c r="O551" s="14">
        <f t="shared" ca="1" si="101"/>
        <v>-5.2904870930833736E-2</v>
      </c>
      <c r="P551" s="14">
        <f t="shared" ca="1" si="102"/>
        <v>2.4691639694382791E-3</v>
      </c>
      <c r="Q551" s="14">
        <f t="shared" ca="1" si="103"/>
        <v>2.4691639694382791E-3</v>
      </c>
      <c r="R551">
        <f t="shared" ca="1" si="104"/>
        <v>180.75647980711216</v>
      </c>
      <c r="S551" t="str">
        <f t="shared" si="93"/>
        <v/>
      </c>
      <c r="T551" s="17" t="str">
        <f>IF(S551=1,R551/INDEX($R527:$R$2011,MATCH(1,S527:S550,0),1)-1,"")</f>
        <v/>
      </c>
      <c r="U551" s="16" t="str">
        <f t="shared" si="94"/>
        <v/>
      </c>
      <c r="V551" s="14" t="str">
        <f t="shared" si="95"/>
        <v/>
      </c>
      <c r="W551" s="14" t="str">
        <f t="shared" si="96"/>
        <v/>
      </c>
      <c r="X551">
        <f t="shared" ca="1" si="98"/>
        <v>5.2685976210230349E-2</v>
      </c>
    </row>
    <row r="552" spans="2:24" x14ac:dyDescent="0.25">
      <c r="B552" s="1">
        <v>40946</v>
      </c>
      <c r="C552" s="13">
        <f>ROW()</f>
        <v>552</v>
      </c>
      <c r="D552">
        <v>0.08</v>
      </c>
      <c r="E552">
        <f t="shared" si="99"/>
        <v>0.08</v>
      </c>
      <c r="F552">
        <v>129.96</v>
      </c>
      <c r="G552">
        <v>49.26</v>
      </c>
      <c r="H552" s="10">
        <f t="shared" ca="1" si="97"/>
        <v>1.8514463406782122</v>
      </c>
      <c r="I552">
        <v>50.85</v>
      </c>
      <c r="J552">
        <v>94.88</v>
      </c>
      <c r="K552">
        <v>9.5</v>
      </c>
      <c r="L552">
        <v>14.68</v>
      </c>
      <c r="M552">
        <f ca="1">INDIRECT(J$13&amp;ROW())</f>
        <v>94.88</v>
      </c>
      <c r="N552">
        <f t="shared" ca="1" si="100"/>
        <v>-1.1254689453939148E-2</v>
      </c>
      <c r="O552" s="14">
        <f t="shared" ca="1" si="101"/>
        <v>-1.1257862792984463E-2</v>
      </c>
      <c r="P552" s="14">
        <f t="shared" ca="1" si="102"/>
        <v>6.4700704062892189E-5</v>
      </c>
      <c r="Q552" s="14">
        <f t="shared" ca="1" si="103"/>
        <v>6.4700704062892189E-5</v>
      </c>
      <c r="R552">
        <f t="shared" ca="1" si="104"/>
        <v>178.72212176009589</v>
      </c>
      <c r="S552" t="str">
        <f t="shared" si="93"/>
        <v/>
      </c>
      <c r="T552" s="17" t="str">
        <f>IF(S552=1,R552/INDEX($R528:$R$2011,MATCH(1,S528:S551,0),1)-1,"")</f>
        <v/>
      </c>
      <c r="U552" s="16" t="str">
        <f t="shared" si="94"/>
        <v/>
      </c>
      <c r="V552" s="14" t="str">
        <f t="shared" si="95"/>
        <v/>
      </c>
      <c r="W552" s="14" t="str">
        <f t="shared" si="96"/>
        <v/>
      </c>
      <c r="X552">
        <f t="shared" ca="1" si="98"/>
        <v>-2.3831371991659002E-2</v>
      </c>
    </row>
    <row r="553" spans="2:24" x14ac:dyDescent="0.25">
      <c r="B553" s="1">
        <v>40947</v>
      </c>
      <c r="C553" s="13">
        <f>ROW()</f>
        <v>553</v>
      </c>
      <c r="D553">
        <v>0.09</v>
      </c>
      <c r="E553">
        <f t="shared" si="99"/>
        <v>0.09</v>
      </c>
      <c r="F553">
        <v>130.34</v>
      </c>
      <c r="G553">
        <v>49.41</v>
      </c>
      <c r="H553" s="10">
        <f t="shared" ca="1" si="97"/>
        <v>1.867667481137284</v>
      </c>
      <c r="I553">
        <v>51.25</v>
      </c>
      <c r="J553">
        <v>95.8</v>
      </c>
      <c r="K553">
        <v>9.2799999999999994</v>
      </c>
      <c r="L553">
        <v>14.57</v>
      </c>
      <c r="M553">
        <f ca="1">INDIRECT(J$13&amp;ROW())</f>
        <v>95.8</v>
      </c>
      <c r="N553">
        <f t="shared" ca="1" si="100"/>
        <v>9.6964586846544076E-3</v>
      </c>
      <c r="O553" s="14">
        <f t="shared" ca="1" si="101"/>
        <v>9.6928888558904802E-3</v>
      </c>
      <c r="P553" s="14">
        <f t="shared" ca="1" si="102"/>
        <v>1.6659263314422582E-4</v>
      </c>
      <c r="Q553" s="14" t="str">
        <f t="shared" ca="1" si="103"/>
        <v/>
      </c>
      <c r="R553">
        <f t="shared" ca="1" si="104"/>
        <v>180.45509342977644</v>
      </c>
      <c r="S553" t="str">
        <f t="shared" si="93"/>
        <v/>
      </c>
      <c r="T553" s="17" t="str">
        <f>IF(S553=1,R553/INDEX($R529:$R$2011,MATCH(1,S529:S552,0),1)-1,"")</f>
        <v/>
      </c>
      <c r="U553" s="16" t="str">
        <f t="shared" si="94"/>
        <v/>
      </c>
      <c r="V553" s="14" t="str">
        <f t="shared" si="95"/>
        <v/>
      </c>
      <c r="W553" s="14" t="str">
        <f t="shared" si="96"/>
        <v/>
      </c>
      <c r="X553">
        <f t="shared" ca="1" si="98"/>
        <v>8.7613343701495768E-3</v>
      </c>
    </row>
    <row r="554" spans="2:24" x14ac:dyDescent="0.25">
      <c r="B554" s="1">
        <v>40948</v>
      </c>
      <c r="C554" s="13">
        <f>ROW()</f>
        <v>554</v>
      </c>
      <c r="D554">
        <v>0.08</v>
      </c>
      <c r="E554">
        <f t="shared" si="99"/>
        <v>0.08</v>
      </c>
      <c r="F554">
        <v>130.51</v>
      </c>
      <c r="G554">
        <v>49.47</v>
      </c>
      <c r="H554" s="10">
        <f t="shared" ca="1" si="97"/>
        <v>1.7487066598229339</v>
      </c>
      <c r="I554">
        <v>52.55</v>
      </c>
      <c r="J554">
        <v>97.92</v>
      </c>
      <c r="K554">
        <v>8.82</v>
      </c>
      <c r="L554">
        <v>14.35</v>
      </c>
      <c r="M554">
        <f ca="1">INDIRECT(J$13&amp;ROW())</f>
        <v>97.92</v>
      </c>
      <c r="N554">
        <f t="shared" ca="1" si="100"/>
        <v>2.2129436325678542E-2</v>
      </c>
      <c r="O554" s="14">
        <f t="shared" ca="1" si="101"/>
        <v>2.2126262986633227E-2</v>
      </c>
      <c r="P554" s="14">
        <f t="shared" ca="1" si="102"/>
        <v>6.4213845656006558E-4</v>
      </c>
      <c r="Q554" s="14" t="str">
        <f t="shared" ca="1" si="103"/>
        <v/>
      </c>
      <c r="R554">
        <f t="shared" ca="1" si="104"/>
        <v>184.44846292947506</v>
      </c>
      <c r="S554" t="str">
        <f t="shared" si="93"/>
        <v/>
      </c>
      <c r="T554" s="17" t="str">
        <f>IF(S554=1,R554/INDEX($R530:$R$2011,MATCH(1,S530:S553,0),1)-1,"")</f>
        <v/>
      </c>
      <c r="U554" s="16" t="str">
        <f t="shared" si="94"/>
        <v/>
      </c>
      <c r="V554" s="14" t="str">
        <f t="shared" si="95"/>
        <v/>
      </c>
      <c r="W554" s="14" t="str">
        <f t="shared" si="96"/>
        <v/>
      </c>
      <c r="X554">
        <f t="shared" ca="1" si="98"/>
        <v>-6.3694861379666345E-2</v>
      </c>
    </row>
    <row r="555" spans="2:24" x14ac:dyDescent="0.25">
      <c r="B555" s="1">
        <v>40949</v>
      </c>
      <c r="C555" s="13">
        <f>ROW()</f>
        <v>555</v>
      </c>
      <c r="D555">
        <v>0.09</v>
      </c>
      <c r="E555">
        <f t="shared" si="99"/>
        <v>0.09</v>
      </c>
      <c r="F555">
        <v>129.54</v>
      </c>
      <c r="G555">
        <v>49.09</v>
      </c>
      <c r="H555" s="10">
        <f t="shared" ca="1" si="97"/>
        <v>1.7841495928172841</v>
      </c>
      <c r="I555">
        <v>54.88</v>
      </c>
      <c r="J555">
        <v>102.68</v>
      </c>
      <c r="K555">
        <v>8.08</v>
      </c>
      <c r="L555">
        <v>13.54</v>
      </c>
      <c r="M555">
        <f ca="1">INDIRECT(J$13&amp;ROW())</f>
        <v>102.68</v>
      </c>
      <c r="N555">
        <f t="shared" ca="1" si="100"/>
        <v>4.861111111111116E-2</v>
      </c>
      <c r="O555" s="14">
        <f t="shared" ca="1" si="101"/>
        <v>4.8607541282347233E-2</v>
      </c>
      <c r="P555" s="14">
        <f t="shared" ca="1" si="102"/>
        <v>2.6854916265370357E-3</v>
      </c>
      <c r="Q555" s="14" t="str">
        <f t="shared" ca="1" si="103"/>
        <v/>
      </c>
      <c r="R555">
        <f t="shared" ca="1" si="104"/>
        <v>193.41470765521345</v>
      </c>
      <c r="S555" t="str">
        <f t="shared" ref="S555:S618" si="105">IF(MONTH(B556)&lt;&gt;MONTH(B555),1,"")</f>
        <v/>
      </c>
      <c r="T555" s="17" t="str">
        <f>IF(S555=1,R555/INDEX($R531:$R$2011,MATCH(1,S531:S554,0),1)-1,"")</f>
        <v/>
      </c>
      <c r="U555" s="16" t="str">
        <f t="shared" ref="U555:U618" si="106">IF(S555=1,T555-((1+E555/100)^(1/12)-1),"")</f>
        <v/>
      </c>
      <c r="V555" s="14" t="str">
        <f t="shared" ref="V555:V618" si="107">IF(S555=1,(U555-U$7)^2,"")</f>
        <v/>
      </c>
      <c r="W555" s="14" t="str">
        <f t="shared" ref="W555:W618" si="108">IF(U555&lt;0,(U555-U$7)^2,"")</f>
        <v/>
      </c>
      <c r="X555">
        <f t="shared" ca="1" si="98"/>
        <v>2.0268083726483189E-2</v>
      </c>
    </row>
    <row r="556" spans="2:24" x14ac:dyDescent="0.25">
      <c r="B556" s="1">
        <v>40952</v>
      </c>
      <c r="C556" s="13">
        <f>ROW()</f>
        <v>556</v>
      </c>
      <c r="D556">
        <v>0.11</v>
      </c>
      <c r="E556">
        <f t="shared" si="99"/>
        <v>0.11</v>
      </c>
      <c r="F556">
        <v>130.51</v>
      </c>
      <c r="G556">
        <v>49.38</v>
      </c>
      <c r="H556" s="10">
        <f t="shared" ca="1" si="97"/>
        <v>1.8810980620875386</v>
      </c>
      <c r="I556">
        <v>53.27</v>
      </c>
      <c r="J556">
        <v>111.48</v>
      </c>
      <c r="K556">
        <v>8.7200000000000006</v>
      </c>
      <c r="L556">
        <v>14.02</v>
      </c>
      <c r="M556">
        <f ca="1">INDIRECT(J$13&amp;ROW())</f>
        <v>111.48</v>
      </c>
      <c r="N556">
        <f t="shared" ca="1" si="100"/>
        <v>8.5703155434359246E-2</v>
      </c>
      <c r="O556" s="14">
        <f t="shared" ca="1" si="101"/>
        <v>8.5698792744512087E-2</v>
      </c>
      <c r="P556" s="14">
        <f t="shared" ca="1" si="102"/>
        <v>7.9055181461164369E-3</v>
      </c>
      <c r="Q556" s="14" t="str">
        <f t="shared" ca="1" si="103"/>
        <v/>
      </c>
      <c r="R556">
        <f t="shared" ca="1" si="104"/>
        <v>209.99095840867935</v>
      </c>
      <c r="S556" t="str">
        <f t="shared" si="105"/>
        <v/>
      </c>
      <c r="T556" s="17" t="str">
        <f>IF(S556=1,R556/INDEX($R532:$R$2011,MATCH(1,S532:S555,0),1)-1,"")</f>
        <v/>
      </c>
      <c r="U556" s="16" t="str">
        <f t="shared" si="106"/>
        <v/>
      </c>
      <c r="V556" s="14" t="str">
        <f t="shared" si="107"/>
        <v/>
      </c>
      <c r="W556" s="14" t="str">
        <f t="shared" si="108"/>
        <v/>
      </c>
      <c r="X556">
        <f t="shared" ca="1" si="98"/>
        <v>5.4338755931988073E-2</v>
      </c>
    </row>
    <row r="557" spans="2:24" x14ac:dyDescent="0.25">
      <c r="B557" s="1">
        <v>40953</v>
      </c>
      <c r="C557" s="13">
        <f>ROW()</f>
        <v>557</v>
      </c>
      <c r="D557">
        <v>0.1</v>
      </c>
      <c r="E557">
        <f t="shared" si="99"/>
        <v>0.1</v>
      </c>
      <c r="F557">
        <v>130.34</v>
      </c>
      <c r="G557">
        <v>49.31</v>
      </c>
      <c r="H557" s="10">
        <f t="shared" ca="1" si="97"/>
        <v>1.6944798252700484</v>
      </c>
      <c r="I557">
        <v>54.32</v>
      </c>
      <c r="J557">
        <v>103.04</v>
      </c>
      <c r="K557">
        <v>8.44</v>
      </c>
      <c r="L557">
        <v>13.74</v>
      </c>
      <c r="M557">
        <f ca="1">INDIRECT(J$13&amp;ROW())</f>
        <v>103.04</v>
      </c>
      <c r="N557">
        <f t="shared" ca="1" si="100"/>
        <v>-7.5708647290993913E-2</v>
      </c>
      <c r="O557" s="14">
        <f t="shared" ca="1" si="101"/>
        <v>-7.571261357002268E-2</v>
      </c>
      <c r="P557" s="14">
        <f t="shared" ca="1" si="102"/>
        <v>5.2560217091190331E-3</v>
      </c>
      <c r="Q557" s="14">
        <f t="shared" ca="1" si="103"/>
        <v>5.2560217091190331E-3</v>
      </c>
      <c r="R557">
        <f t="shared" ca="1" si="104"/>
        <v>194.09282700421886</v>
      </c>
      <c r="S557" t="str">
        <f t="shared" si="105"/>
        <v/>
      </c>
      <c r="T557" s="17" t="str">
        <f>IF(S557=1,R557/INDEX($R533:$R$2011,MATCH(1,S533:S556,0),1)-1,"")</f>
        <v/>
      </c>
      <c r="U557" s="16" t="str">
        <f t="shared" si="106"/>
        <v/>
      </c>
      <c r="V557" s="14" t="str">
        <f t="shared" si="107"/>
        <v/>
      </c>
      <c r="W557" s="14" t="str">
        <f t="shared" si="108"/>
        <v/>
      </c>
      <c r="X557">
        <f t="shared" ca="1" si="98"/>
        <v>-9.9207075153961793E-2</v>
      </c>
    </row>
    <row r="558" spans="2:24" x14ac:dyDescent="0.25">
      <c r="B558" s="1">
        <v>40954</v>
      </c>
      <c r="C558" s="13">
        <f>ROW()</f>
        <v>558</v>
      </c>
      <c r="D558">
        <v>0.09</v>
      </c>
      <c r="E558">
        <f t="shared" si="99"/>
        <v>0.09</v>
      </c>
      <c r="F558">
        <v>129.74</v>
      </c>
      <c r="G558">
        <v>49.16</v>
      </c>
      <c r="H558" s="10">
        <f t="shared" ca="1" si="97"/>
        <v>1.758767343786021</v>
      </c>
      <c r="I558">
        <v>55.57</v>
      </c>
      <c r="J558">
        <v>106.08</v>
      </c>
      <c r="K558">
        <v>7.96</v>
      </c>
      <c r="L558">
        <v>13.39</v>
      </c>
      <c r="M558">
        <f ca="1">INDIRECT(J$13&amp;ROW())</f>
        <v>106.08</v>
      </c>
      <c r="N558">
        <f t="shared" ca="1" si="100"/>
        <v>2.9503105590062084E-2</v>
      </c>
      <c r="O558" s="14">
        <f t="shared" ca="1" si="101"/>
        <v>2.9499535761298157E-2</v>
      </c>
      <c r="P558" s="14">
        <f t="shared" ca="1" si="102"/>
        <v>1.0701877227876615E-3</v>
      </c>
      <c r="Q558" s="14" t="str">
        <f t="shared" ca="1" si="103"/>
        <v/>
      </c>
      <c r="R558">
        <f t="shared" ca="1" si="104"/>
        <v>199.81916817359797</v>
      </c>
      <c r="S558" t="str">
        <f t="shared" si="105"/>
        <v/>
      </c>
      <c r="T558" s="17" t="str">
        <f>IF(S558=1,R558/INDEX($R534:$R$2011,MATCH(1,S534:S557,0),1)-1,"")</f>
        <v/>
      </c>
      <c r="U558" s="16" t="str">
        <f t="shared" si="106"/>
        <v/>
      </c>
      <c r="V558" s="14" t="str">
        <f t="shared" si="107"/>
        <v/>
      </c>
      <c r="W558" s="14" t="str">
        <f t="shared" si="108"/>
        <v/>
      </c>
      <c r="X558">
        <f t="shared" ca="1" si="98"/>
        <v>3.793938266908975E-2</v>
      </c>
    </row>
    <row r="559" spans="2:24" x14ac:dyDescent="0.25">
      <c r="B559" s="1">
        <v>40955</v>
      </c>
      <c r="C559" s="13">
        <f>ROW()</f>
        <v>559</v>
      </c>
      <c r="D559">
        <v>0.08</v>
      </c>
      <c r="E559">
        <f t="shared" si="99"/>
        <v>0.08</v>
      </c>
      <c r="F559">
        <v>131.16999999999999</v>
      </c>
      <c r="G559">
        <v>49.77</v>
      </c>
      <c r="H559" s="10">
        <f t="shared" ca="1" si="97"/>
        <v>1.8011603973137038</v>
      </c>
      <c r="I559">
        <v>54.88</v>
      </c>
      <c r="J559">
        <v>112.08</v>
      </c>
      <c r="K559">
        <v>8.23</v>
      </c>
      <c r="L559">
        <v>13.58</v>
      </c>
      <c r="M559">
        <f ca="1">INDIRECT(J$13&amp;ROW())</f>
        <v>112.08</v>
      </c>
      <c r="N559">
        <f t="shared" ca="1" si="100"/>
        <v>5.65610859728507E-2</v>
      </c>
      <c r="O559" s="14">
        <f t="shared" ca="1" si="101"/>
        <v>5.6557912633805385E-2</v>
      </c>
      <c r="P559" s="14">
        <f t="shared" ca="1" si="102"/>
        <v>3.5727040150130068E-3</v>
      </c>
      <c r="Q559" s="14" t="str">
        <f t="shared" ca="1" si="103"/>
        <v/>
      </c>
      <c r="R559">
        <f t="shared" ca="1" si="104"/>
        <v>211.12115732368835</v>
      </c>
      <c r="S559" t="str">
        <f t="shared" si="105"/>
        <v/>
      </c>
      <c r="T559" s="17" t="str">
        <f>IF(S559=1,R559/INDEX($R535:$R$2011,MATCH(1,S535:S558,0),1)-1,"")</f>
        <v/>
      </c>
      <c r="U559" s="16" t="str">
        <f t="shared" si="106"/>
        <v/>
      </c>
      <c r="V559" s="14" t="str">
        <f t="shared" si="107"/>
        <v/>
      </c>
      <c r="W559" s="14" t="str">
        <f t="shared" si="108"/>
        <v/>
      </c>
      <c r="X559">
        <f t="shared" ca="1" si="98"/>
        <v>2.4103843909465232E-2</v>
      </c>
    </row>
    <row r="560" spans="2:24" x14ac:dyDescent="0.25">
      <c r="B560" s="1">
        <v>40956</v>
      </c>
      <c r="C560" s="13">
        <f>ROW()</f>
        <v>560</v>
      </c>
      <c r="D560">
        <v>7.0000000000000007E-2</v>
      </c>
      <c r="E560">
        <f t="shared" si="99"/>
        <v>7.0000000000000007E-2</v>
      </c>
      <c r="F560">
        <v>131.52000000000001</v>
      </c>
      <c r="G560">
        <v>49.91</v>
      </c>
      <c r="H560" s="10">
        <f t="shared" ca="1" si="97"/>
        <v>1.7374655886040695</v>
      </c>
      <c r="I560">
        <v>55.57</v>
      </c>
      <c r="J560">
        <v>107.76</v>
      </c>
      <c r="K560">
        <v>8.35</v>
      </c>
      <c r="L560">
        <v>13.39</v>
      </c>
      <c r="M560">
        <f ca="1">INDIRECT(J$13&amp;ROW())</f>
        <v>107.76</v>
      </c>
      <c r="N560">
        <f t="shared" ca="1" si="100"/>
        <v>-3.8543897216274048E-2</v>
      </c>
      <c r="O560" s="14">
        <f t="shared" ca="1" si="101"/>
        <v>-3.8546674026138317E-2</v>
      </c>
      <c r="P560" s="14">
        <f t="shared" ca="1" si="102"/>
        <v>1.2483845682935272E-3</v>
      </c>
      <c r="Q560" s="14">
        <f t="shared" ca="1" si="103"/>
        <v>1.2483845682935272E-3</v>
      </c>
      <c r="R560">
        <f t="shared" ca="1" si="104"/>
        <v>202.98372513562327</v>
      </c>
      <c r="S560" t="str">
        <f t="shared" si="105"/>
        <v/>
      </c>
      <c r="T560" s="17" t="str">
        <f>IF(S560=1,R560/INDEX($R536:$R$2011,MATCH(1,S536:S559,0),1)-1,"")</f>
        <v/>
      </c>
      <c r="U560" s="16" t="str">
        <f t="shared" si="106"/>
        <v/>
      </c>
      <c r="V560" s="14" t="str">
        <f t="shared" si="107"/>
        <v/>
      </c>
      <c r="W560" s="14" t="str">
        <f t="shared" si="108"/>
        <v/>
      </c>
      <c r="X560">
        <f t="shared" ca="1" si="98"/>
        <v>-3.5363207410417451E-2</v>
      </c>
    </row>
    <row r="561" spans="2:24" x14ac:dyDescent="0.25">
      <c r="B561" s="1">
        <v>40960</v>
      </c>
      <c r="C561" s="13">
        <f>ROW()</f>
        <v>561</v>
      </c>
      <c r="D561">
        <v>0.08</v>
      </c>
      <c r="E561">
        <f t="shared" si="99"/>
        <v>0.08</v>
      </c>
      <c r="F561">
        <v>131.58000000000001</v>
      </c>
      <c r="G561">
        <v>49.76</v>
      </c>
      <c r="H561" s="10">
        <f t="shared" ca="1" si="97"/>
        <v>1.7594018251081405</v>
      </c>
      <c r="I561">
        <v>56.38</v>
      </c>
      <c r="J561">
        <v>106.4</v>
      </c>
      <c r="K561">
        <v>8.35</v>
      </c>
      <c r="L561">
        <v>13.21</v>
      </c>
      <c r="M561">
        <f ca="1">INDIRECT(J$13&amp;ROW())</f>
        <v>106.4</v>
      </c>
      <c r="N561">
        <f t="shared" ca="1" si="100"/>
        <v>-1.2620638455827726E-2</v>
      </c>
      <c r="O561" s="14">
        <f t="shared" ca="1" si="101"/>
        <v>-1.2623811794873041E-2</v>
      </c>
      <c r="P561" s="14">
        <f t="shared" ca="1" si="102"/>
        <v>8.8541019829551837E-5</v>
      </c>
      <c r="Q561" s="14">
        <f t="shared" ca="1" si="103"/>
        <v>8.8541019829551837E-5</v>
      </c>
      <c r="R561">
        <f t="shared" ca="1" si="104"/>
        <v>200.42194092826946</v>
      </c>
      <c r="S561" t="str">
        <f t="shared" si="105"/>
        <v/>
      </c>
      <c r="T561" s="17" t="str">
        <f>IF(S561=1,R561/INDEX($R537:$R$2011,MATCH(1,S537:S560,0),1)-1,"")</f>
        <v/>
      </c>
      <c r="U561" s="16" t="str">
        <f t="shared" si="106"/>
        <v/>
      </c>
      <c r="V561" s="14" t="str">
        <f t="shared" si="107"/>
        <v/>
      </c>
      <c r="W561" s="14" t="str">
        <f t="shared" si="108"/>
        <v/>
      </c>
      <c r="X561">
        <f t="shared" ca="1" si="98"/>
        <v>1.2625422136674034E-2</v>
      </c>
    </row>
    <row r="562" spans="2:24" x14ac:dyDescent="0.25">
      <c r="B562" s="1">
        <v>40961</v>
      </c>
      <c r="C562" s="13">
        <f>ROW()</f>
        <v>562</v>
      </c>
      <c r="D562">
        <v>0.09</v>
      </c>
      <c r="E562">
        <f t="shared" si="99"/>
        <v>0.09</v>
      </c>
      <c r="F562">
        <v>131.15</v>
      </c>
      <c r="G562">
        <v>49.54</v>
      </c>
      <c r="H562" s="10">
        <f t="shared" ca="1" si="97"/>
        <v>1.6408454076632357</v>
      </c>
      <c r="I562">
        <v>55.45</v>
      </c>
      <c r="J562">
        <v>106.24</v>
      </c>
      <c r="K562">
        <v>8.58</v>
      </c>
      <c r="L562">
        <v>13.34</v>
      </c>
      <c r="M562">
        <f ca="1">INDIRECT(J$13&amp;ROW())</f>
        <v>106.24</v>
      </c>
      <c r="N562">
        <f t="shared" ca="1" si="100"/>
        <v>-1.5037593984963404E-3</v>
      </c>
      <c r="O562" s="14">
        <f t="shared" ca="1" si="101"/>
        <v>-1.5073292272602679E-3</v>
      </c>
      <c r="P562" s="14">
        <f t="shared" ca="1" si="102"/>
        <v>2.913366893930049E-6</v>
      </c>
      <c r="Q562" s="14">
        <f t="shared" ca="1" si="103"/>
        <v>2.913366893930049E-6</v>
      </c>
      <c r="R562">
        <f t="shared" ca="1" si="104"/>
        <v>200.12055455093369</v>
      </c>
      <c r="S562" t="str">
        <f t="shared" si="105"/>
        <v/>
      </c>
      <c r="T562" s="17" t="str">
        <f>IF(S562=1,R562/INDEX($R538:$R$2011,MATCH(1,S538:S561,0),1)-1,"")</f>
        <v/>
      </c>
      <c r="U562" s="16" t="str">
        <f t="shared" si="106"/>
        <v/>
      </c>
      <c r="V562" s="14" t="str">
        <f t="shared" si="107"/>
        <v/>
      </c>
      <c r="W562" s="14" t="str">
        <f t="shared" si="108"/>
        <v/>
      </c>
      <c r="X562">
        <f t="shared" ca="1" si="98"/>
        <v>-6.7384502933329524E-2</v>
      </c>
    </row>
    <row r="563" spans="2:24" x14ac:dyDescent="0.25">
      <c r="B563" s="1">
        <v>40962</v>
      </c>
      <c r="C563" s="13">
        <f>ROW()</f>
        <v>563</v>
      </c>
      <c r="D563">
        <v>0.09</v>
      </c>
      <c r="E563">
        <f t="shared" si="99"/>
        <v>0.09</v>
      </c>
      <c r="F563">
        <v>131.72999999999999</v>
      </c>
      <c r="G563">
        <v>49.83</v>
      </c>
      <c r="H563" s="10">
        <f t="shared" ca="1" si="97"/>
        <v>1.6035978650708642</v>
      </c>
      <c r="I563">
        <v>54.71</v>
      </c>
      <c r="J563">
        <v>103.24</v>
      </c>
      <c r="K563">
        <v>9.14</v>
      </c>
      <c r="L563">
        <v>13.58</v>
      </c>
      <c r="M563">
        <f ca="1">INDIRECT(J$13&amp;ROW())</f>
        <v>103.24</v>
      </c>
      <c r="N563">
        <f t="shared" ca="1" si="100"/>
        <v>-2.8237951807228878E-2</v>
      </c>
      <c r="O563" s="14">
        <f t="shared" ca="1" si="101"/>
        <v>-2.8241521635992806E-2</v>
      </c>
      <c r="P563" s="14">
        <f t="shared" ca="1" si="102"/>
        <v>6.263674285775676E-4</v>
      </c>
      <c r="Q563" s="14">
        <f t="shared" ca="1" si="103"/>
        <v>6.263674285775676E-4</v>
      </c>
      <c r="R563">
        <f t="shared" ca="1" si="104"/>
        <v>194.4695599758885</v>
      </c>
      <c r="S563" t="str">
        <f t="shared" si="105"/>
        <v/>
      </c>
      <c r="T563" s="17" t="str">
        <f>IF(S563=1,R563/INDEX($R539:$R$2011,MATCH(1,S539:S562,0),1)-1,"")</f>
        <v/>
      </c>
      <c r="U563" s="16" t="str">
        <f t="shared" si="106"/>
        <v/>
      </c>
      <c r="V563" s="14" t="str">
        <f t="shared" si="107"/>
        <v/>
      </c>
      <c r="W563" s="14" t="str">
        <f t="shared" si="108"/>
        <v/>
      </c>
      <c r="X563">
        <f t="shared" ca="1" si="98"/>
        <v>-2.2700214425085054E-2</v>
      </c>
    </row>
    <row r="564" spans="2:24" x14ac:dyDescent="0.25">
      <c r="B564" s="1">
        <v>40963</v>
      </c>
      <c r="C564" s="13">
        <f>ROW()</f>
        <v>564</v>
      </c>
      <c r="D564">
        <v>0.1</v>
      </c>
      <c r="E564">
        <f t="shared" si="99"/>
        <v>0.1</v>
      </c>
      <c r="F564">
        <v>132.02000000000001</v>
      </c>
      <c r="G564">
        <v>49.89</v>
      </c>
      <c r="H564" s="10">
        <f t="shared" ca="1" si="97"/>
        <v>1.5841500104014492</v>
      </c>
      <c r="I564">
        <v>55.9</v>
      </c>
      <c r="J564">
        <v>96.52</v>
      </c>
      <c r="K564">
        <v>8.7799999999999994</v>
      </c>
      <c r="L564">
        <v>13.31</v>
      </c>
      <c r="M564">
        <f ca="1">INDIRECT(J$13&amp;ROW())</f>
        <v>96.52</v>
      </c>
      <c r="N564">
        <f t="shared" ca="1" si="100"/>
        <v>-6.5091049980627647E-2</v>
      </c>
      <c r="O564" s="14">
        <f t="shared" ca="1" si="101"/>
        <v>-6.5095016259656413E-2</v>
      </c>
      <c r="P564" s="14">
        <f t="shared" ca="1" si="102"/>
        <v>3.8292369052363756E-3</v>
      </c>
      <c r="Q564" s="14">
        <f t="shared" ca="1" si="103"/>
        <v>3.8292369052363756E-3</v>
      </c>
      <c r="R564">
        <f t="shared" ca="1" si="104"/>
        <v>181.81133212778727</v>
      </c>
      <c r="S564" t="str">
        <f t="shared" si="105"/>
        <v/>
      </c>
      <c r="T564" s="17" t="str">
        <f>IF(S564=1,R564/INDEX($R540:$R$2011,MATCH(1,S540:S563,0),1)-1,"")</f>
        <v/>
      </c>
      <c r="U564" s="16" t="str">
        <f t="shared" si="106"/>
        <v/>
      </c>
      <c r="V564" s="14" t="str">
        <f t="shared" si="107"/>
        <v/>
      </c>
      <c r="W564" s="14" t="str">
        <f t="shared" si="108"/>
        <v/>
      </c>
      <c r="X564">
        <f t="shared" ca="1" si="98"/>
        <v>-1.2127638164793727E-2</v>
      </c>
    </row>
    <row r="565" spans="2:24" x14ac:dyDescent="0.25">
      <c r="B565" s="1">
        <v>40966</v>
      </c>
      <c r="C565" s="13">
        <f>ROW()</f>
        <v>565</v>
      </c>
      <c r="D565">
        <v>0.09</v>
      </c>
      <c r="E565">
        <f t="shared" si="99"/>
        <v>0.09</v>
      </c>
      <c r="F565">
        <v>132.24</v>
      </c>
      <c r="G565">
        <v>49.95</v>
      </c>
      <c r="H565" s="10">
        <f t="shared" ca="1" si="97"/>
        <v>1.5148410697620358</v>
      </c>
      <c r="I565">
        <v>56.17</v>
      </c>
      <c r="J565">
        <v>100.2</v>
      </c>
      <c r="K565">
        <v>8.69</v>
      </c>
      <c r="L565">
        <v>13.21</v>
      </c>
      <c r="M565">
        <f ca="1">INDIRECT(J$13&amp;ROW())</f>
        <v>100.2</v>
      </c>
      <c r="N565">
        <f t="shared" ca="1" si="100"/>
        <v>3.8126813095731515E-2</v>
      </c>
      <c r="O565" s="14">
        <f t="shared" ca="1" si="101"/>
        <v>3.8123243266967588E-2</v>
      </c>
      <c r="P565" s="14">
        <f t="shared" ca="1" si="102"/>
        <v>1.7087832243289143E-3</v>
      </c>
      <c r="Q565" s="14" t="str">
        <f t="shared" ca="1" si="103"/>
        <v/>
      </c>
      <c r="R565">
        <f t="shared" ca="1" si="104"/>
        <v>188.74321880650939</v>
      </c>
      <c r="S565" t="str">
        <f t="shared" si="105"/>
        <v/>
      </c>
      <c r="T565" s="17" t="str">
        <f>IF(S565=1,R565/INDEX($R541:$R$2011,MATCH(1,S541:S564,0),1)-1,"")</f>
        <v/>
      </c>
      <c r="U565" s="16" t="str">
        <f t="shared" si="106"/>
        <v/>
      </c>
      <c r="V565" s="14" t="str">
        <f t="shared" si="107"/>
        <v/>
      </c>
      <c r="W565" s="14" t="str">
        <f t="shared" si="108"/>
        <v/>
      </c>
      <c r="X565">
        <f t="shared" ca="1" si="98"/>
        <v>-4.3751500921209691E-2</v>
      </c>
    </row>
    <row r="566" spans="2:24" x14ac:dyDescent="0.25">
      <c r="B566" s="1">
        <v>40967</v>
      </c>
      <c r="C566" s="13">
        <f>ROW()</f>
        <v>566</v>
      </c>
      <c r="D566">
        <v>0.08</v>
      </c>
      <c r="E566">
        <f t="shared" si="99"/>
        <v>0.08</v>
      </c>
      <c r="F566">
        <v>132.63</v>
      </c>
      <c r="G566">
        <v>50</v>
      </c>
      <c r="H566" s="10">
        <f t="shared" ca="1" si="97"/>
        <v>1.5331568691921198</v>
      </c>
      <c r="I566">
        <v>55.68</v>
      </c>
      <c r="J566">
        <v>101.24</v>
      </c>
      <c r="K566">
        <v>8.81</v>
      </c>
      <c r="L566">
        <v>13.3</v>
      </c>
      <c r="M566">
        <f ca="1">INDIRECT(J$13&amp;ROW())</f>
        <v>101.24</v>
      </c>
      <c r="N566">
        <f t="shared" ca="1" si="100"/>
        <v>1.0379241516965898E-2</v>
      </c>
      <c r="O566" s="14">
        <f t="shared" ca="1" si="101"/>
        <v>1.0376068177920583E-2</v>
      </c>
      <c r="P566" s="14">
        <f t="shared" ca="1" si="102"/>
        <v>1.8469506317141739E-4</v>
      </c>
      <c r="Q566" s="14" t="str">
        <f t="shared" ca="1" si="103"/>
        <v/>
      </c>
      <c r="R566">
        <f t="shared" ca="1" si="104"/>
        <v>190.70223025919168</v>
      </c>
      <c r="S566" t="str">
        <f t="shared" si="105"/>
        <v/>
      </c>
      <c r="T566" s="17" t="str">
        <f>IF(S566=1,R566/INDEX($R542:$R$2011,MATCH(1,S542:S565,0),1)-1,"")</f>
        <v/>
      </c>
      <c r="U566" s="16" t="str">
        <f t="shared" si="106"/>
        <v/>
      </c>
      <c r="V566" s="14" t="str">
        <f t="shared" si="107"/>
        <v/>
      </c>
      <c r="W566" s="14" t="str">
        <f t="shared" si="108"/>
        <v/>
      </c>
      <c r="X566">
        <f t="shared" ca="1" si="98"/>
        <v>1.2090904977220653E-2</v>
      </c>
    </row>
    <row r="567" spans="2:24" x14ac:dyDescent="0.25">
      <c r="B567" s="1">
        <v>40968</v>
      </c>
      <c r="C567" s="13">
        <f>ROW()</f>
        <v>567</v>
      </c>
      <c r="D567">
        <v>7.0000000000000007E-2</v>
      </c>
      <c r="E567">
        <f t="shared" si="99"/>
        <v>7.0000000000000007E-2</v>
      </c>
      <c r="F567">
        <v>132.11000000000001</v>
      </c>
      <c r="G567">
        <v>49.66</v>
      </c>
      <c r="H567" s="10">
        <f t="shared" ca="1" si="97"/>
        <v>1.4601968486928978</v>
      </c>
      <c r="I567">
        <v>54.91</v>
      </c>
      <c r="J567">
        <v>99.84</v>
      </c>
      <c r="K567">
        <v>8.9499999999999993</v>
      </c>
      <c r="L567">
        <v>13.5</v>
      </c>
      <c r="M567">
        <f ca="1">INDIRECT(J$13&amp;ROW())</f>
        <v>99.84</v>
      </c>
      <c r="N567">
        <f t="shared" ca="1" si="100"/>
        <v>-1.3828526274199837E-2</v>
      </c>
      <c r="O567" s="14">
        <f t="shared" ca="1" si="101"/>
        <v>-1.3831303084064106E-2</v>
      </c>
      <c r="P567" s="14">
        <f t="shared" ca="1" si="102"/>
        <v>1.1272313255989912E-4</v>
      </c>
      <c r="Q567" s="14">
        <f t="shared" ca="1" si="103"/>
        <v>1.1272313255989912E-4</v>
      </c>
      <c r="R567">
        <f t="shared" ca="1" si="104"/>
        <v>188.06509945750395</v>
      </c>
      <c r="S567">
        <f t="shared" si="105"/>
        <v>1</v>
      </c>
      <c r="T567" s="17">
        <f ca="1">IF(S567=1,R567/INDEX($R543:$R$2011,MATCH(1,S543:S566,0),1)-1,"")</f>
        <v>-7.0737155621742431E-2</v>
      </c>
      <c r="U567" s="16">
        <f t="shared" ca="1" si="106"/>
        <v>-7.0795470248163683E-2</v>
      </c>
      <c r="V567" s="14">
        <f t="shared" ca="1" si="107"/>
        <v>7.685135216608827E-5</v>
      </c>
      <c r="W567" s="14">
        <f t="shared" ca="1" si="108"/>
        <v>7.685135216608827E-5</v>
      </c>
      <c r="X567">
        <f t="shared" ca="1" si="98"/>
        <v>-4.7588098755783181E-2</v>
      </c>
    </row>
    <row r="568" spans="2:24" x14ac:dyDescent="0.25">
      <c r="B568" s="1">
        <v>40969</v>
      </c>
      <c r="C568" s="13">
        <f>ROW()</f>
        <v>568</v>
      </c>
      <c r="D568">
        <v>0.06</v>
      </c>
      <c r="E568">
        <f t="shared" si="99"/>
        <v>0.06</v>
      </c>
      <c r="F568">
        <v>132.79</v>
      </c>
      <c r="G568">
        <v>49.96</v>
      </c>
      <c r="H568" s="10">
        <f t="shared" ca="1" si="97"/>
        <v>1.410401116258692</v>
      </c>
      <c r="I568">
        <v>54.48</v>
      </c>
      <c r="J568">
        <v>98.08</v>
      </c>
      <c r="K568">
        <v>9.1199999999999992</v>
      </c>
      <c r="L568">
        <v>13.61</v>
      </c>
      <c r="M568">
        <f ca="1">INDIRECT(J$13&amp;ROW())</f>
        <v>98.08</v>
      </c>
      <c r="N568">
        <f t="shared" ca="1" si="100"/>
        <v>-1.7628205128205177E-2</v>
      </c>
      <c r="O568" s="14">
        <f t="shared" ca="1" si="101"/>
        <v>-1.7630585369418861E-2</v>
      </c>
      <c r="P568" s="14">
        <f t="shared" ca="1" si="102"/>
        <v>2.0783251291153383E-4</v>
      </c>
      <c r="Q568" s="14">
        <f t="shared" ca="1" si="103"/>
        <v>2.0783251291153383E-4</v>
      </c>
      <c r="R568">
        <f t="shared" ca="1" si="104"/>
        <v>184.74984930681077</v>
      </c>
      <c r="S568" t="str">
        <f t="shared" si="105"/>
        <v/>
      </c>
      <c r="T568" s="17" t="str">
        <f>IF(S568=1,R568/INDEX($R544:$R$2011,MATCH(1,S544:S567,0),1)-1,"")</f>
        <v/>
      </c>
      <c r="U568" s="16" t="str">
        <f t="shared" si="106"/>
        <v/>
      </c>
      <c r="V568" s="14" t="str">
        <f t="shared" si="107"/>
        <v/>
      </c>
      <c r="W568" s="14" t="str">
        <f t="shared" si="108"/>
        <v/>
      </c>
      <c r="X568">
        <f t="shared" ca="1" si="98"/>
        <v>-3.4102068141552755E-2</v>
      </c>
    </row>
    <row r="569" spans="2:24" x14ac:dyDescent="0.25">
      <c r="B569" s="1">
        <v>40970</v>
      </c>
      <c r="C569" s="13">
        <f>ROW()</f>
        <v>569</v>
      </c>
      <c r="D569">
        <v>0.06</v>
      </c>
      <c r="E569">
        <f t="shared" si="99"/>
        <v>0.06</v>
      </c>
      <c r="F569">
        <v>132.38999999999999</v>
      </c>
      <c r="G569">
        <v>49.72</v>
      </c>
      <c r="H569" s="10">
        <f t="shared" ca="1" si="97"/>
        <v>1.3589220489749425</v>
      </c>
      <c r="I569">
        <v>55.53</v>
      </c>
      <c r="J569">
        <v>96.56</v>
      </c>
      <c r="K569">
        <v>9.0299999999999994</v>
      </c>
      <c r="L569">
        <v>13.36</v>
      </c>
      <c r="M569">
        <f ca="1">INDIRECT(J$13&amp;ROW())</f>
        <v>96.56</v>
      </c>
      <c r="N569">
        <f t="shared" ca="1" si="100"/>
        <v>-1.5497553017944532E-2</v>
      </c>
      <c r="O569" s="14">
        <f t="shared" ca="1" si="101"/>
        <v>-1.5499933259158216E-2</v>
      </c>
      <c r="P569" s="14">
        <f t="shared" ca="1" si="102"/>
        <v>1.5093953640124888E-4</v>
      </c>
      <c r="Q569" s="14">
        <f t="shared" ca="1" si="103"/>
        <v>1.5093953640124888E-4</v>
      </c>
      <c r="R569">
        <f t="shared" ca="1" si="104"/>
        <v>181.88667872212122</v>
      </c>
      <c r="S569" t="str">
        <f t="shared" si="105"/>
        <v/>
      </c>
      <c r="T569" s="17" t="str">
        <f>IF(S569=1,R569/INDEX($R545:$R$2011,MATCH(1,S545:S568,0),1)-1,"")</f>
        <v/>
      </c>
      <c r="U569" s="16" t="str">
        <f t="shared" si="106"/>
        <v/>
      </c>
      <c r="V569" s="14" t="str">
        <f t="shared" si="107"/>
        <v/>
      </c>
      <c r="W569" s="14" t="str">
        <f t="shared" si="108"/>
        <v/>
      </c>
      <c r="X569">
        <f t="shared" ca="1" si="98"/>
        <v>-3.6499593406665531E-2</v>
      </c>
    </row>
    <row r="570" spans="2:24" x14ac:dyDescent="0.25">
      <c r="B570" s="1">
        <v>40973</v>
      </c>
      <c r="C570" s="13">
        <f>ROW()</f>
        <v>570</v>
      </c>
      <c r="D570">
        <v>7.0000000000000007E-2</v>
      </c>
      <c r="E570">
        <f t="shared" si="99"/>
        <v>7.0000000000000007E-2</v>
      </c>
      <c r="F570">
        <v>131.85</v>
      </c>
      <c r="G570">
        <v>49.41</v>
      </c>
      <c r="H570" s="10">
        <f t="shared" ca="1" si="97"/>
        <v>1.3313884811550665</v>
      </c>
      <c r="I570">
        <v>55.63</v>
      </c>
      <c r="J570">
        <v>97.12</v>
      </c>
      <c r="K570">
        <v>9.0500000000000007</v>
      </c>
      <c r="L570">
        <v>13.37</v>
      </c>
      <c r="M570">
        <f ca="1">INDIRECT(J$13&amp;ROW())</f>
        <v>97.12</v>
      </c>
      <c r="N570">
        <f t="shared" ca="1" si="100"/>
        <v>5.7995028997515075E-3</v>
      </c>
      <c r="O570" s="14">
        <f t="shared" ca="1" si="101"/>
        <v>5.7967260898872386E-3</v>
      </c>
      <c r="P570" s="14">
        <f t="shared" ca="1" si="102"/>
        <v>8.1196572861245921E-5</v>
      </c>
      <c r="Q570" s="14" t="str">
        <f t="shared" ca="1" si="103"/>
        <v/>
      </c>
      <c r="R570">
        <f t="shared" ca="1" si="104"/>
        <v>182.94153104279633</v>
      </c>
      <c r="S570" t="str">
        <f t="shared" si="105"/>
        <v/>
      </c>
      <c r="T570" s="17" t="str">
        <f>IF(S570=1,R570/INDEX($R546:$R$2011,MATCH(1,S546:S569,0),1)-1,"")</f>
        <v/>
      </c>
      <c r="U570" s="16" t="str">
        <f t="shared" si="106"/>
        <v/>
      </c>
      <c r="V570" s="14" t="str">
        <f t="shared" si="107"/>
        <v/>
      </c>
      <c r="W570" s="14" t="str">
        <f t="shared" si="108"/>
        <v/>
      </c>
      <c r="X570">
        <f t="shared" ca="1" si="98"/>
        <v>-2.0261329809642233E-2</v>
      </c>
    </row>
    <row r="571" spans="2:24" x14ac:dyDescent="0.25">
      <c r="B571" s="1">
        <v>40974</v>
      </c>
      <c r="C571" s="13">
        <f>ROW()</f>
        <v>571</v>
      </c>
      <c r="D571">
        <v>0.08</v>
      </c>
      <c r="E571">
        <f t="shared" si="99"/>
        <v>0.08</v>
      </c>
      <c r="F571">
        <v>129.91999999999999</v>
      </c>
      <c r="G571">
        <v>48.55</v>
      </c>
      <c r="H571" s="10">
        <f t="shared" ca="1" si="97"/>
        <v>1.3174427605647245</v>
      </c>
      <c r="I571">
        <v>56.71</v>
      </c>
      <c r="J571">
        <v>96.76</v>
      </c>
      <c r="K571">
        <v>8.35</v>
      </c>
      <c r="L571">
        <v>13.06</v>
      </c>
      <c r="M571">
        <f ca="1">INDIRECT(J$13&amp;ROW())</f>
        <v>96.76</v>
      </c>
      <c r="N571">
        <f t="shared" ca="1" si="100"/>
        <v>-3.7067545304777516E-3</v>
      </c>
      <c r="O571" s="14">
        <f t="shared" ca="1" si="101"/>
        <v>-3.7099278695230664E-3</v>
      </c>
      <c r="P571" s="14">
        <f t="shared" ca="1" si="102"/>
        <v>2.4575801130733032E-7</v>
      </c>
      <c r="Q571" s="14">
        <f t="shared" ca="1" si="103"/>
        <v>2.4575801130733032E-7</v>
      </c>
      <c r="R571">
        <f t="shared" ca="1" si="104"/>
        <v>182.26341169379091</v>
      </c>
      <c r="S571" t="str">
        <f t="shared" si="105"/>
        <v/>
      </c>
      <c r="T571" s="17" t="str">
        <f>IF(S571=1,R571/INDEX($R547:$R$2011,MATCH(1,S547:S570,0),1)-1,"")</f>
        <v/>
      </c>
      <c r="U571" s="16" t="str">
        <f t="shared" si="106"/>
        <v/>
      </c>
      <c r="V571" s="14" t="str">
        <f t="shared" si="107"/>
        <v/>
      </c>
      <c r="W571" s="14" t="str">
        <f t="shared" si="108"/>
        <v/>
      </c>
      <c r="X571">
        <f t="shared" ca="1" si="98"/>
        <v>-1.0474569059094723E-2</v>
      </c>
    </row>
    <row r="572" spans="2:24" x14ac:dyDescent="0.25">
      <c r="B572" s="1">
        <v>40975</v>
      </c>
      <c r="C572" s="13">
        <f>ROW()</f>
        <v>572</v>
      </c>
      <c r="D572">
        <v>0.08</v>
      </c>
      <c r="E572">
        <f t="shared" si="99"/>
        <v>0.08</v>
      </c>
      <c r="F572">
        <v>130.83000000000001</v>
      </c>
      <c r="G572">
        <v>48.95</v>
      </c>
      <c r="H572" s="10">
        <f t="shared" ca="1" si="97"/>
        <v>1.2818136115114986</v>
      </c>
      <c r="I572">
        <v>55.34</v>
      </c>
      <c r="J572">
        <v>104.12</v>
      </c>
      <c r="K572">
        <v>8.76</v>
      </c>
      <c r="L572">
        <v>13.37</v>
      </c>
      <c r="M572">
        <f ca="1">INDIRECT(J$13&amp;ROW())</f>
        <v>104.12</v>
      </c>
      <c r="N572">
        <f t="shared" ca="1" si="100"/>
        <v>7.6064489458453899E-2</v>
      </c>
      <c r="O572" s="14">
        <f t="shared" ca="1" si="101"/>
        <v>7.6061316119408584E-2</v>
      </c>
      <c r="P572" s="14">
        <f t="shared" ca="1" si="102"/>
        <v>6.284605554494155E-3</v>
      </c>
      <c r="Q572" s="14" t="str">
        <f t="shared" ca="1" si="103"/>
        <v/>
      </c>
      <c r="R572">
        <f t="shared" ca="1" si="104"/>
        <v>196.1271850512351</v>
      </c>
      <c r="S572" t="str">
        <f t="shared" si="105"/>
        <v/>
      </c>
      <c r="T572" s="17" t="str">
        <f>IF(S572=1,R572/INDEX($R548:$R$2011,MATCH(1,S548:S571,0),1)-1,"")</f>
        <v/>
      </c>
      <c r="U572" s="16" t="str">
        <f t="shared" si="106"/>
        <v/>
      </c>
      <c r="V572" s="14" t="str">
        <f t="shared" si="107"/>
        <v/>
      </c>
      <c r="W572" s="14" t="str">
        <f t="shared" si="108"/>
        <v/>
      </c>
      <c r="X572">
        <f t="shared" ca="1" si="98"/>
        <v>-2.7044172331216313E-2</v>
      </c>
    </row>
    <row r="573" spans="2:24" x14ac:dyDescent="0.25">
      <c r="B573" s="1">
        <v>40976</v>
      </c>
      <c r="C573" s="13">
        <f>ROW()</f>
        <v>573</v>
      </c>
      <c r="D573">
        <v>0.08</v>
      </c>
      <c r="E573">
        <f t="shared" si="99"/>
        <v>0.08</v>
      </c>
      <c r="F573">
        <v>132.13</v>
      </c>
      <c r="G573">
        <v>49.54</v>
      </c>
      <c r="H573" s="10">
        <f t="shared" ca="1" si="97"/>
        <v>1.34806158715075</v>
      </c>
      <c r="I573">
        <v>54.33</v>
      </c>
      <c r="J573">
        <v>98.92</v>
      </c>
      <c r="K573">
        <v>9.09</v>
      </c>
      <c r="L573">
        <v>13.59</v>
      </c>
      <c r="M573">
        <f ca="1">INDIRECT(J$13&amp;ROW())</f>
        <v>98.92</v>
      </c>
      <c r="N573">
        <f t="shared" ca="1" si="100"/>
        <v>-4.9942374183634342E-2</v>
      </c>
      <c r="O573" s="14">
        <f t="shared" ca="1" si="101"/>
        <v>-4.9945547522679656E-2</v>
      </c>
      <c r="P573" s="14">
        <f t="shared" ca="1" si="102"/>
        <v>2.1838199621849238E-3</v>
      </c>
      <c r="Q573" s="14">
        <f t="shared" ca="1" si="103"/>
        <v>2.1838199621849238E-3</v>
      </c>
      <c r="R573">
        <f t="shared" ca="1" si="104"/>
        <v>186.33212778782342</v>
      </c>
      <c r="S573" t="str">
        <f t="shared" si="105"/>
        <v/>
      </c>
      <c r="T573" s="17" t="str">
        <f>IF(S573=1,R573/INDEX($R549:$R$2011,MATCH(1,S549:S572,0),1)-1,"")</f>
        <v/>
      </c>
      <c r="U573" s="16" t="str">
        <f t="shared" si="106"/>
        <v/>
      </c>
      <c r="V573" s="14" t="str">
        <f t="shared" si="107"/>
        <v/>
      </c>
      <c r="W573" s="14" t="str">
        <f t="shared" si="108"/>
        <v/>
      </c>
      <c r="X573">
        <f t="shared" ca="1" si="98"/>
        <v>5.1683002149690606E-2</v>
      </c>
    </row>
    <row r="574" spans="2:24" x14ac:dyDescent="0.25">
      <c r="B574" s="1">
        <v>40977</v>
      </c>
      <c r="C574" s="13">
        <f>ROW()</f>
        <v>574</v>
      </c>
      <c r="D574">
        <v>0.08</v>
      </c>
      <c r="E574">
        <f t="shared" si="99"/>
        <v>0.08</v>
      </c>
      <c r="F574">
        <v>132.63999999999999</v>
      </c>
      <c r="G574">
        <v>49.87</v>
      </c>
      <c r="H574" s="10">
        <f t="shared" ca="1" si="97"/>
        <v>1.3130792465794512</v>
      </c>
      <c r="I574">
        <v>53.58</v>
      </c>
      <c r="J574">
        <v>95.2</v>
      </c>
      <c r="K574">
        <v>9.26</v>
      </c>
      <c r="L574">
        <v>13.77</v>
      </c>
      <c r="M574">
        <f ca="1">INDIRECT(J$13&amp;ROW())</f>
        <v>95.2</v>
      </c>
      <c r="N574">
        <f t="shared" ca="1" si="100"/>
        <v>-3.7606146380913863E-2</v>
      </c>
      <c r="O574" s="14">
        <f t="shared" ca="1" si="101"/>
        <v>-3.7609319719959178E-2</v>
      </c>
      <c r="P574" s="14">
        <f t="shared" ca="1" si="102"/>
        <v>1.1830250855527082E-3</v>
      </c>
      <c r="Q574" s="14">
        <f t="shared" ca="1" si="103"/>
        <v>1.1830250855527082E-3</v>
      </c>
      <c r="R574">
        <f t="shared" ca="1" si="104"/>
        <v>179.32489451476738</v>
      </c>
      <c r="S574" t="str">
        <f t="shared" si="105"/>
        <v/>
      </c>
      <c r="T574" s="17" t="str">
        <f>IF(S574=1,R574/INDEX($R550:$R$2011,MATCH(1,S550:S573,0),1)-1,"")</f>
        <v/>
      </c>
      <c r="U574" s="16" t="str">
        <f t="shared" si="106"/>
        <v/>
      </c>
      <c r="V574" s="14" t="str">
        <f t="shared" si="107"/>
        <v/>
      </c>
      <c r="W574" s="14" t="str">
        <f t="shared" si="108"/>
        <v/>
      </c>
      <c r="X574">
        <f t="shared" ca="1" si="98"/>
        <v>-2.595010562183378E-2</v>
      </c>
    </row>
    <row r="575" spans="2:24" x14ac:dyDescent="0.25">
      <c r="B575" s="1">
        <v>40980</v>
      </c>
      <c r="C575" s="13">
        <f>ROW()</f>
        <v>575</v>
      </c>
      <c r="D575">
        <v>0.08</v>
      </c>
      <c r="E575">
        <f t="shared" si="99"/>
        <v>0.08</v>
      </c>
      <c r="F575">
        <v>132.65</v>
      </c>
      <c r="G575">
        <v>49.74</v>
      </c>
      <c r="H575" s="10">
        <f t="shared" ca="1" si="97"/>
        <v>1.3014422512892059</v>
      </c>
      <c r="I575">
        <v>52.68</v>
      </c>
      <c r="J575">
        <v>93.36</v>
      </c>
      <c r="K575">
        <v>9.6999999999999993</v>
      </c>
      <c r="L575">
        <v>14.01</v>
      </c>
      <c r="M575">
        <f ca="1">INDIRECT(J$13&amp;ROW())</f>
        <v>93.36</v>
      </c>
      <c r="N575">
        <f t="shared" ca="1" si="100"/>
        <v>-1.9327731092437017E-2</v>
      </c>
      <c r="O575" s="14">
        <f t="shared" ca="1" si="101"/>
        <v>-1.9330904431482332E-2</v>
      </c>
      <c r="P575" s="14">
        <f t="shared" ca="1" si="102"/>
        <v>2.5974854830759938E-4</v>
      </c>
      <c r="Q575" s="14">
        <f t="shared" ca="1" si="103"/>
        <v>2.5974854830759938E-4</v>
      </c>
      <c r="R575">
        <f t="shared" ca="1" si="104"/>
        <v>175.85895117540633</v>
      </c>
      <c r="S575" t="str">
        <f t="shared" si="105"/>
        <v/>
      </c>
      <c r="T575" s="17" t="str">
        <f>IF(S575=1,R575/INDEX($R551:$R$2011,MATCH(1,S551:S574,0),1)-1,"")</f>
        <v/>
      </c>
      <c r="U575" s="16" t="str">
        <f t="shared" si="106"/>
        <v/>
      </c>
      <c r="V575" s="14" t="str">
        <f t="shared" si="107"/>
        <v/>
      </c>
      <c r="W575" s="14" t="str">
        <f t="shared" si="108"/>
        <v/>
      </c>
      <c r="X575">
        <f t="shared" ca="1" si="98"/>
        <v>-8.8623708893120108E-3</v>
      </c>
    </row>
    <row r="576" spans="2:24" x14ac:dyDescent="0.25">
      <c r="B576" s="1">
        <v>40981</v>
      </c>
      <c r="C576" s="13">
        <f>ROW()</f>
        <v>576</v>
      </c>
      <c r="D576">
        <v>0.08</v>
      </c>
      <c r="E576">
        <f t="shared" si="99"/>
        <v>0.08</v>
      </c>
      <c r="F576">
        <v>135.04</v>
      </c>
      <c r="G576">
        <v>50.68</v>
      </c>
      <c r="H576" s="10">
        <f t="shared" ca="1" si="97"/>
        <v>1.2622360150569119</v>
      </c>
      <c r="I576">
        <v>51.28</v>
      </c>
      <c r="J576">
        <v>89.08</v>
      </c>
      <c r="K576">
        <v>10.130000000000001</v>
      </c>
      <c r="L576">
        <v>14.36</v>
      </c>
      <c r="M576">
        <f ca="1">INDIRECT(J$13&amp;ROW())</f>
        <v>89.08</v>
      </c>
      <c r="N576">
        <f t="shared" ca="1" si="100"/>
        <v>-4.5844044558697505E-2</v>
      </c>
      <c r="O576" s="14">
        <f t="shared" ca="1" si="101"/>
        <v>-4.584721789774282E-2</v>
      </c>
      <c r="P576" s="14">
        <f t="shared" ca="1" si="102"/>
        <v>1.817575237666084E-3</v>
      </c>
      <c r="Q576" s="14">
        <f t="shared" ca="1" si="103"/>
        <v>1.817575237666084E-3</v>
      </c>
      <c r="R576">
        <f t="shared" ca="1" si="104"/>
        <v>167.79686558167521</v>
      </c>
      <c r="S576" t="str">
        <f t="shared" si="105"/>
        <v/>
      </c>
      <c r="T576" s="17" t="str">
        <f>IF(S576=1,R576/INDEX($R552:$R$2011,MATCH(1,S552:S575,0),1)-1,"")</f>
        <v/>
      </c>
      <c r="U576" s="16" t="str">
        <f t="shared" si="106"/>
        <v/>
      </c>
      <c r="V576" s="14" t="str">
        <f t="shared" si="107"/>
        <v/>
      </c>
      <c r="W576" s="14" t="str">
        <f t="shared" si="108"/>
        <v/>
      </c>
      <c r="X576">
        <f t="shared" ca="1" si="98"/>
        <v>-3.0125221609684449E-2</v>
      </c>
    </row>
    <row r="577" spans="2:24" x14ac:dyDescent="0.25">
      <c r="B577" s="1">
        <v>40982</v>
      </c>
      <c r="C577" s="13">
        <f>ROW()</f>
        <v>577</v>
      </c>
      <c r="D577">
        <v>0.08</v>
      </c>
      <c r="E577">
        <f t="shared" si="99"/>
        <v>0.08</v>
      </c>
      <c r="F577">
        <v>134.88999999999999</v>
      </c>
      <c r="G577">
        <v>50.55</v>
      </c>
      <c r="H577" s="10">
        <f t="shared" ca="1" si="97"/>
        <v>1.2998109264648545</v>
      </c>
      <c r="I577">
        <v>51.62</v>
      </c>
      <c r="J577">
        <v>85</v>
      </c>
      <c r="K577">
        <v>9.7899999999999991</v>
      </c>
      <c r="L577">
        <v>14.3</v>
      </c>
      <c r="M577">
        <f ca="1">INDIRECT(J$13&amp;ROW())</f>
        <v>85</v>
      </c>
      <c r="N577">
        <f t="shared" ca="1" si="100"/>
        <v>-4.5801526717557217E-2</v>
      </c>
      <c r="O577" s="14">
        <f t="shared" ca="1" si="101"/>
        <v>-4.5804700056602532E-2</v>
      </c>
      <c r="P577" s="14">
        <f t="shared" ca="1" si="102"/>
        <v>1.8139517166484505E-3</v>
      </c>
      <c r="Q577" s="14">
        <f t="shared" ca="1" si="103"/>
        <v>1.8139517166484505E-3</v>
      </c>
      <c r="R577">
        <f t="shared" ca="1" si="104"/>
        <v>160.11151295961375</v>
      </c>
      <c r="S577" t="str">
        <f t="shared" si="105"/>
        <v/>
      </c>
      <c r="T577" s="17" t="str">
        <f>IF(S577=1,R577/INDEX($R553:$R$2011,MATCH(1,S553:S576,0),1)-1,"")</f>
        <v/>
      </c>
      <c r="U577" s="16" t="str">
        <f t="shared" si="106"/>
        <v/>
      </c>
      <c r="V577" s="14" t="str">
        <f t="shared" si="107"/>
        <v/>
      </c>
      <c r="W577" s="14" t="str">
        <f t="shared" si="108"/>
        <v/>
      </c>
      <c r="X577">
        <f t="shared" ca="1" si="98"/>
        <v>2.9768530575677132E-2</v>
      </c>
    </row>
    <row r="578" spans="2:24" x14ac:dyDescent="0.25">
      <c r="B578" s="1">
        <v>40983</v>
      </c>
      <c r="C578" s="13">
        <f>ROW()</f>
        <v>578</v>
      </c>
      <c r="D578">
        <v>0.08</v>
      </c>
      <c r="E578">
        <f t="shared" si="99"/>
        <v>0.08</v>
      </c>
      <c r="F578">
        <v>135.66999999999999</v>
      </c>
      <c r="G578">
        <v>50.96</v>
      </c>
      <c r="H578" s="10">
        <f t="shared" ca="1" si="97"/>
        <v>1.1930871924565194</v>
      </c>
      <c r="I578">
        <v>51.46</v>
      </c>
      <c r="J578">
        <v>87.76</v>
      </c>
      <c r="K578">
        <v>9.9499999999999993</v>
      </c>
      <c r="L578">
        <v>14.26</v>
      </c>
      <c r="M578">
        <f ca="1">INDIRECT(J$13&amp;ROW())</f>
        <v>87.76</v>
      </c>
      <c r="N578">
        <f t="shared" ca="1" si="100"/>
        <v>3.2470588235294251E-2</v>
      </c>
      <c r="O578" s="14">
        <f t="shared" ca="1" si="101"/>
        <v>3.2467414896248936E-2</v>
      </c>
      <c r="P578" s="14">
        <f t="shared" ca="1" si="102"/>
        <v>1.2731767857442112E-3</v>
      </c>
      <c r="Q578" s="14" t="str">
        <f t="shared" ca="1" si="103"/>
        <v/>
      </c>
      <c r="R578">
        <f t="shared" ca="1" si="104"/>
        <v>165.31042796865535</v>
      </c>
      <c r="S578" t="str">
        <f t="shared" si="105"/>
        <v/>
      </c>
      <c r="T578" s="17" t="str">
        <f>IF(S578=1,R578/INDEX($R554:$R$2011,MATCH(1,S554:S577,0),1)-1,"")</f>
        <v/>
      </c>
      <c r="U578" s="16" t="str">
        <f t="shared" si="106"/>
        <v/>
      </c>
      <c r="V578" s="14" t="str">
        <f t="shared" si="107"/>
        <v/>
      </c>
      <c r="W578" s="14" t="str">
        <f t="shared" si="108"/>
        <v/>
      </c>
      <c r="X578">
        <f t="shared" ca="1" si="98"/>
        <v>-8.2107121763159596E-2</v>
      </c>
    </row>
    <row r="579" spans="2:24" x14ac:dyDescent="0.25">
      <c r="B579" s="1">
        <v>40984</v>
      </c>
      <c r="C579" s="13">
        <f>ROW()</f>
        <v>579</v>
      </c>
      <c r="D579">
        <v>0.08</v>
      </c>
      <c r="E579">
        <f t="shared" si="99"/>
        <v>0.08</v>
      </c>
      <c r="F579">
        <v>135.86000000000001</v>
      </c>
      <c r="G579">
        <v>51.02</v>
      </c>
      <c r="H579" s="10">
        <f t="shared" ca="1" si="97"/>
        <v>1.1730971260478242</v>
      </c>
      <c r="I579">
        <v>51.92</v>
      </c>
      <c r="J579">
        <v>86.48</v>
      </c>
      <c r="K579">
        <v>9.9600000000000009</v>
      </c>
      <c r="L579">
        <v>14.19</v>
      </c>
      <c r="M579">
        <f ca="1">INDIRECT(J$13&amp;ROW())</f>
        <v>86.48</v>
      </c>
      <c r="N579">
        <f t="shared" ca="1" si="100"/>
        <v>-1.4585232452142272E-2</v>
      </c>
      <c r="O579" s="14">
        <f t="shared" ca="1" si="101"/>
        <v>-1.4588405791187586E-2</v>
      </c>
      <c r="P579" s="14">
        <f t="shared" ca="1" si="102"/>
        <v>1.2937283020242609E-4</v>
      </c>
      <c r="Q579" s="14">
        <f t="shared" ca="1" si="103"/>
        <v>1.2937283020242609E-4</v>
      </c>
      <c r="R579">
        <f t="shared" ca="1" si="104"/>
        <v>162.89933694996938</v>
      </c>
      <c r="S579" t="str">
        <f t="shared" si="105"/>
        <v/>
      </c>
      <c r="T579" s="17" t="str">
        <f>IF(S579=1,R579/INDEX($R555:$R$2011,MATCH(1,S555:S578,0),1)-1,"")</f>
        <v/>
      </c>
      <c r="U579" s="16" t="str">
        <f t="shared" si="106"/>
        <v/>
      </c>
      <c r="V579" s="14" t="str">
        <f t="shared" si="107"/>
        <v/>
      </c>
      <c r="W579" s="14" t="str">
        <f t="shared" si="108"/>
        <v/>
      </c>
      <c r="X579">
        <f t="shared" ca="1" si="98"/>
        <v>-1.6754908220526915E-2</v>
      </c>
    </row>
    <row r="580" spans="2:24" x14ac:dyDescent="0.25">
      <c r="B580" s="1">
        <v>40987</v>
      </c>
      <c r="C580" s="13">
        <f>ROW()</f>
        <v>580</v>
      </c>
      <c r="D580">
        <v>0.09</v>
      </c>
      <c r="E580">
        <f t="shared" si="99"/>
        <v>0.09</v>
      </c>
      <c r="F580">
        <v>136.4</v>
      </c>
      <c r="G580">
        <v>51.16</v>
      </c>
      <c r="H580" s="10">
        <f t="shared" ca="1" si="97"/>
        <v>1.1447452806558298</v>
      </c>
      <c r="I580">
        <v>50.79</v>
      </c>
      <c r="J580">
        <v>86.24</v>
      </c>
      <c r="K580">
        <v>10.58</v>
      </c>
      <c r="L580">
        <v>14.51</v>
      </c>
      <c r="M580">
        <f ca="1">INDIRECT(J$13&amp;ROW())</f>
        <v>86.24</v>
      </c>
      <c r="N580">
        <f t="shared" ca="1" si="100"/>
        <v>-2.7752081406106077E-3</v>
      </c>
      <c r="O580" s="14">
        <f t="shared" ca="1" si="101"/>
        <v>-2.7787779693745351E-3</v>
      </c>
      <c r="P580" s="14">
        <f t="shared" ca="1" si="102"/>
        <v>1.8958190085364212E-7</v>
      </c>
      <c r="Q580" s="14">
        <f t="shared" ca="1" si="103"/>
        <v>1.8958190085364212E-7</v>
      </c>
      <c r="R580">
        <f t="shared" ca="1" si="104"/>
        <v>162.44725738396576</v>
      </c>
      <c r="S580" t="str">
        <f t="shared" si="105"/>
        <v/>
      </c>
      <c r="T580" s="17" t="str">
        <f>IF(S580=1,R580/INDEX($R556:$R$2011,MATCH(1,S556:S579,0),1)-1,"")</f>
        <v/>
      </c>
      <c r="U580" s="16" t="str">
        <f t="shared" si="106"/>
        <v/>
      </c>
      <c r="V580" s="14" t="str">
        <f t="shared" si="107"/>
        <v/>
      </c>
      <c r="W580" s="14" t="str">
        <f t="shared" si="108"/>
        <v/>
      </c>
      <c r="X580">
        <f t="shared" ca="1" si="98"/>
        <v>-2.4168370003182945E-2</v>
      </c>
    </row>
    <row r="581" spans="2:24" x14ac:dyDescent="0.25">
      <c r="B581" s="1">
        <v>40988</v>
      </c>
      <c r="C581" s="13">
        <f>ROW()</f>
        <v>581</v>
      </c>
      <c r="D581">
        <v>0.09</v>
      </c>
      <c r="E581">
        <f t="shared" si="99"/>
        <v>0.09</v>
      </c>
      <c r="F581">
        <v>136</v>
      </c>
      <c r="G581">
        <v>50.91</v>
      </c>
      <c r="H581" s="10">
        <f t="shared" ca="1" si="97"/>
        <v>1.0961631984132927</v>
      </c>
      <c r="I581">
        <v>50.32</v>
      </c>
      <c r="J581">
        <v>81.040000000000006</v>
      </c>
      <c r="K581">
        <v>11.05</v>
      </c>
      <c r="L581">
        <v>14.64</v>
      </c>
      <c r="M581">
        <f ca="1">INDIRECT(J$13&amp;ROW())</f>
        <v>81.040000000000006</v>
      </c>
      <c r="N581">
        <f t="shared" ca="1" si="100"/>
        <v>-6.0296846011131611E-2</v>
      </c>
      <c r="O581" s="14">
        <f t="shared" ca="1" si="101"/>
        <v>-6.0300415839895538E-2</v>
      </c>
      <c r="P581" s="14">
        <f t="shared" ca="1" si="102"/>
        <v>3.2588374081907478E-3</v>
      </c>
      <c r="Q581" s="14">
        <f t="shared" ca="1" si="103"/>
        <v>3.2588374081907478E-3</v>
      </c>
      <c r="R581">
        <f t="shared" ca="1" si="104"/>
        <v>152.65220012055411</v>
      </c>
      <c r="S581" t="str">
        <f t="shared" si="105"/>
        <v/>
      </c>
      <c r="T581" s="17" t="str">
        <f>IF(S581=1,R581/INDEX($R557:$R$2011,MATCH(1,S557:S580,0),1)-1,"")</f>
        <v/>
      </c>
      <c r="U581" s="16" t="str">
        <f t="shared" si="106"/>
        <v/>
      </c>
      <c r="V581" s="14" t="str">
        <f t="shared" si="107"/>
        <v/>
      </c>
      <c r="W581" s="14" t="str">
        <f t="shared" si="108"/>
        <v/>
      </c>
      <c r="X581">
        <f t="shared" ca="1" si="98"/>
        <v>-4.2439207274743415E-2</v>
      </c>
    </row>
    <row r="582" spans="2:24" x14ac:dyDescent="0.25">
      <c r="B582" s="1">
        <v>40989</v>
      </c>
      <c r="C582" s="13">
        <f>ROW()</f>
        <v>582</v>
      </c>
      <c r="D582">
        <v>7.0000000000000007E-2</v>
      </c>
      <c r="E582">
        <f t="shared" si="99"/>
        <v>7.0000000000000007E-2</v>
      </c>
      <c r="F582">
        <v>135.78</v>
      </c>
      <c r="G582">
        <v>50.85</v>
      </c>
      <c r="H582" s="10">
        <f t="shared" ca="1" si="97"/>
        <v>1.0592296078057675</v>
      </c>
      <c r="I582">
        <v>49.16</v>
      </c>
      <c r="J582">
        <v>77.28</v>
      </c>
      <c r="K582">
        <v>11.58</v>
      </c>
      <c r="L582">
        <v>14.99</v>
      </c>
      <c r="M582">
        <f ca="1">INDIRECT(J$13&amp;ROW())</f>
        <v>77.28</v>
      </c>
      <c r="N582">
        <f t="shared" ca="1" si="100"/>
        <v>-4.6396841066140282E-2</v>
      </c>
      <c r="O582" s="14">
        <f t="shared" ca="1" si="101"/>
        <v>-4.6399617876004551E-2</v>
      </c>
      <c r="P582" s="14">
        <f t="shared" ca="1" si="102"/>
        <v>1.8649813529718379E-3</v>
      </c>
      <c r="Q582" s="14">
        <f t="shared" ca="1" si="103"/>
        <v>1.8649813529718379E-3</v>
      </c>
      <c r="R582">
        <f t="shared" ca="1" si="104"/>
        <v>145.56962025316412</v>
      </c>
      <c r="S582" t="str">
        <f t="shared" si="105"/>
        <v/>
      </c>
      <c r="T582" s="17" t="str">
        <f>IF(S582=1,R582/INDEX($R558:$R$2011,MATCH(1,S558:S581,0),1)-1,"")</f>
        <v/>
      </c>
      <c r="U582" s="16" t="str">
        <f t="shared" si="106"/>
        <v/>
      </c>
      <c r="V582" s="14" t="str">
        <f t="shared" si="107"/>
        <v/>
      </c>
      <c r="W582" s="14" t="str">
        <f t="shared" si="108"/>
        <v/>
      </c>
      <c r="X582">
        <f t="shared" ca="1" si="98"/>
        <v>-3.369351448852409E-2</v>
      </c>
    </row>
    <row r="583" spans="2:24" x14ac:dyDescent="0.25">
      <c r="B583" s="1">
        <v>40990</v>
      </c>
      <c r="C583" s="13">
        <f>ROW()</f>
        <v>583</v>
      </c>
      <c r="D583">
        <v>7.0000000000000007E-2</v>
      </c>
      <c r="E583">
        <f t="shared" si="99"/>
        <v>7.0000000000000007E-2</v>
      </c>
      <c r="F583">
        <v>134.80000000000001</v>
      </c>
      <c r="G583">
        <v>50.41</v>
      </c>
      <c r="H583" s="10">
        <f t="shared" ca="1" si="97"/>
        <v>1.0035355538859085</v>
      </c>
      <c r="I583">
        <v>49.61</v>
      </c>
      <c r="J583">
        <v>73.44</v>
      </c>
      <c r="K583">
        <v>11.41</v>
      </c>
      <c r="L583">
        <v>14.86</v>
      </c>
      <c r="M583">
        <f ca="1">INDIRECT(J$13&amp;ROW())</f>
        <v>73.44</v>
      </c>
      <c r="N583">
        <f t="shared" ca="1" si="100"/>
        <v>-4.9689440993788914E-2</v>
      </c>
      <c r="O583" s="14">
        <f t="shared" ca="1" si="101"/>
        <v>-4.9692217803653183E-2</v>
      </c>
      <c r="P583" s="14">
        <f t="shared" ca="1" si="102"/>
        <v>2.1602072537797944E-3</v>
      </c>
      <c r="Q583" s="14">
        <f t="shared" ca="1" si="103"/>
        <v>2.1602072537797944E-3</v>
      </c>
      <c r="R583">
        <f t="shared" ca="1" si="104"/>
        <v>138.33634719710625</v>
      </c>
      <c r="S583" t="str">
        <f t="shared" si="105"/>
        <v/>
      </c>
      <c r="T583" s="17" t="str">
        <f>IF(S583=1,R583/INDEX($R559:$R$2011,MATCH(1,S559:S582,0),1)-1,"")</f>
        <v/>
      </c>
      <c r="U583" s="16" t="str">
        <f t="shared" si="106"/>
        <v/>
      </c>
      <c r="V583" s="14" t="str">
        <f t="shared" si="107"/>
        <v/>
      </c>
      <c r="W583" s="14" t="str">
        <f t="shared" si="108"/>
        <v/>
      </c>
      <c r="X583">
        <f t="shared" ca="1" si="98"/>
        <v>-5.2579774497836511E-2</v>
      </c>
    </row>
    <row r="584" spans="2:24" x14ac:dyDescent="0.25">
      <c r="B584" s="1">
        <v>40991</v>
      </c>
      <c r="C584" s="13">
        <f>ROW()</f>
        <v>584</v>
      </c>
      <c r="D584">
        <v>7.0000000000000007E-2</v>
      </c>
      <c r="E584">
        <f t="shared" si="99"/>
        <v>7.0000000000000007E-2</v>
      </c>
      <c r="F584">
        <v>135.22999999999999</v>
      </c>
      <c r="G584">
        <v>50.61</v>
      </c>
      <c r="H584" s="10">
        <f t="shared" ca="1" si="97"/>
        <v>1.0137989366463847</v>
      </c>
      <c r="I584">
        <v>48.57</v>
      </c>
      <c r="J584">
        <v>74.319999999999993</v>
      </c>
      <c r="K584">
        <v>12.24</v>
      </c>
      <c r="L584">
        <v>15.14</v>
      </c>
      <c r="M584">
        <f ca="1">INDIRECT(J$13&amp;ROW())</f>
        <v>74.319999999999993</v>
      </c>
      <c r="N584">
        <f t="shared" ca="1" si="100"/>
        <v>1.1982570806100101E-2</v>
      </c>
      <c r="O584" s="14">
        <f t="shared" ca="1" si="101"/>
        <v>1.1979793996235832E-2</v>
      </c>
      <c r="P584" s="14">
        <f t="shared" ca="1" si="102"/>
        <v>2.3085708911425772E-4</v>
      </c>
      <c r="Q584" s="14" t="str">
        <f t="shared" ca="1" si="103"/>
        <v/>
      </c>
      <c r="R584">
        <f t="shared" ca="1" si="104"/>
        <v>139.99397227245282</v>
      </c>
      <c r="S584" t="str">
        <f t="shared" si="105"/>
        <v/>
      </c>
      <c r="T584" s="17" t="str">
        <f>IF(S584=1,R584/INDEX($R560:$R$2011,MATCH(1,S560:S583,0),1)-1,"")</f>
        <v/>
      </c>
      <c r="U584" s="16" t="str">
        <f t="shared" si="106"/>
        <v/>
      </c>
      <c r="V584" s="14" t="str">
        <f t="shared" si="107"/>
        <v/>
      </c>
      <c r="W584" s="14" t="str">
        <f t="shared" si="108"/>
        <v/>
      </c>
      <c r="X584">
        <f t="shared" ca="1" si="98"/>
        <v>1.022722385941782E-2</v>
      </c>
    </row>
    <row r="585" spans="2:24" x14ac:dyDescent="0.25">
      <c r="B585" s="1">
        <v>40994</v>
      </c>
      <c r="C585" s="13">
        <f>ROW()</f>
        <v>585</v>
      </c>
      <c r="D585">
        <v>0.08</v>
      </c>
      <c r="E585">
        <f t="shared" si="99"/>
        <v>0.08</v>
      </c>
      <c r="F585">
        <v>137.13</v>
      </c>
      <c r="G585">
        <v>51.25</v>
      </c>
      <c r="H585" s="10">
        <f t="shared" ca="1" si="97"/>
        <v>1.056444716752156</v>
      </c>
      <c r="I585">
        <v>46.22</v>
      </c>
      <c r="J585">
        <v>69.2</v>
      </c>
      <c r="K585">
        <v>13.36</v>
      </c>
      <c r="L585">
        <v>15.88</v>
      </c>
      <c r="M585">
        <f ca="1">INDIRECT(J$13&amp;ROW())</f>
        <v>69.2</v>
      </c>
      <c r="N585">
        <f t="shared" ca="1" si="100"/>
        <v>-6.889128094725494E-2</v>
      </c>
      <c r="O585" s="14">
        <f t="shared" ca="1" si="101"/>
        <v>-6.8894454286300255E-2</v>
      </c>
      <c r="P585" s="14">
        <f t="shared" ca="1" si="102"/>
        <v>4.3138973785215012E-3</v>
      </c>
      <c r="Q585" s="14">
        <f t="shared" ca="1" si="103"/>
        <v>4.3138973785215012E-3</v>
      </c>
      <c r="R585">
        <f t="shared" ca="1" si="104"/>
        <v>130.34960819770905</v>
      </c>
      <c r="S585" t="str">
        <f t="shared" si="105"/>
        <v/>
      </c>
      <c r="T585" s="17" t="str">
        <f>IF(S585=1,R585/INDEX($R561:$R$2011,MATCH(1,S561:S584,0),1)-1,"")</f>
        <v/>
      </c>
      <c r="U585" s="16" t="str">
        <f t="shared" si="106"/>
        <v/>
      </c>
      <c r="V585" s="14" t="str">
        <f t="shared" si="107"/>
        <v/>
      </c>
      <c r="W585" s="14" t="str">
        <f t="shared" si="108"/>
        <v/>
      </c>
      <c r="X585">
        <f t="shared" ca="1" si="98"/>
        <v>4.2065323373530479E-2</v>
      </c>
    </row>
    <row r="586" spans="2:24" x14ac:dyDescent="0.25">
      <c r="B586" s="1">
        <v>40995</v>
      </c>
      <c r="C586" s="13">
        <f>ROW()</f>
        <v>586</v>
      </c>
      <c r="D586">
        <v>0.08</v>
      </c>
      <c r="E586">
        <f t="shared" si="99"/>
        <v>0.08</v>
      </c>
      <c r="F586">
        <v>136.71</v>
      </c>
      <c r="G586">
        <v>51.13</v>
      </c>
      <c r="H586" s="10">
        <f t="shared" ca="1" si="97"/>
        <v>1.0425129417568189</v>
      </c>
      <c r="I586">
        <v>46.9</v>
      </c>
      <c r="J586">
        <v>62.68</v>
      </c>
      <c r="K586">
        <v>12.05</v>
      </c>
      <c r="L586">
        <v>15.64</v>
      </c>
      <c r="M586">
        <f ca="1">INDIRECT(J$13&amp;ROW())</f>
        <v>62.68</v>
      </c>
      <c r="N586">
        <f t="shared" ca="1" si="100"/>
        <v>-9.4219653179190788E-2</v>
      </c>
      <c r="O586" s="14">
        <f t="shared" ca="1" si="101"/>
        <v>-9.4222826518236102E-2</v>
      </c>
      <c r="P586" s="14">
        <f t="shared" ca="1" si="102"/>
        <v>8.2825722836712239E-3</v>
      </c>
      <c r="Q586" s="14">
        <f t="shared" ca="1" si="103"/>
        <v>8.2825722836712239E-3</v>
      </c>
      <c r="R586">
        <f t="shared" ca="1" si="104"/>
        <v>118.06811332127749</v>
      </c>
      <c r="S586" t="str">
        <f t="shared" si="105"/>
        <v/>
      </c>
      <c r="T586" s="17" t="str">
        <f>IF(S586=1,R586/INDEX($R562:$R$2011,MATCH(1,S562:S585,0),1)-1,"")</f>
        <v/>
      </c>
      <c r="U586" s="16" t="str">
        <f t="shared" si="106"/>
        <v/>
      </c>
      <c r="V586" s="14" t="str">
        <f t="shared" si="107"/>
        <v/>
      </c>
      <c r="W586" s="14" t="str">
        <f t="shared" si="108"/>
        <v/>
      </c>
      <c r="X586">
        <f t="shared" ca="1" si="98"/>
        <v>-1.318741508610855E-2</v>
      </c>
    </row>
    <row r="587" spans="2:24" x14ac:dyDescent="0.25">
      <c r="B587" s="1">
        <v>40996</v>
      </c>
      <c r="C587" s="13">
        <f>ROW()</f>
        <v>587</v>
      </c>
      <c r="D587">
        <v>0.05</v>
      </c>
      <c r="E587">
        <f t="shared" si="99"/>
        <v>0.05</v>
      </c>
      <c r="F587">
        <v>136.03</v>
      </c>
      <c r="G587">
        <v>50.71</v>
      </c>
      <c r="H587" s="10">
        <f t="shared" ca="1" si="97"/>
        <v>1.0822194556951803</v>
      </c>
      <c r="I587">
        <v>46.78</v>
      </c>
      <c r="J587">
        <v>68.8</v>
      </c>
      <c r="K587">
        <v>11.9</v>
      </c>
      <c r="L587">
        <v>15.51</v>
      </c>
      <c r="M587">
        <f ca="1">INDIRECT(J$13&amp;ROW())</f>
        <v>68.8</v>
      </c>
      <c r="N587">
        <f t="shared" ca="1" si="100"/>
        <v>9.7638800255264835E-2</v>
      </c>
      <c r="O587" s="14">
        <f t="shared" ca="1" si="101"/>
        <v>9.7636816622179712E-2</v>
      </c>
      <c r="P587" s="14">
        <f t="shared" ca="1" si="102"/>
        <v>1.0170925134712195E-2</v>
      </c>
      <c r="Q587" s="14" t="str">
        <f t="shared" ca="1" si="103"/>
        <v/>
      </c>
      <c r="R587">
        <f t="shared" ca="1" si="104"/>
        <v>129.59614225436968</v>
      </c>
      <c r="S587" t="str">
        <f t="shared" si="105"/>
        <v/>
      </c>
      <c r="T587" s="17" t="str">
        <f>IF(S587=1,R587/INDEX($R563:$R$2011,MATCH(1,S563:S586,0),1)-1,"")</f>
        <v/>
      </c>
      <c r="U587" s="16" t="str">
        <f t="shared" si="106"/>
        <v/>
      </c>
      <c r="V587" s="14" t="str">
        <f t="shared" si="107"/>
        <v/>
      </c>
      <c r="W587" s="14" t="str">
        <f t="shared" si="108"/>
        <v/>
      </c>
      <c r="X587">
        <f t="shared" ca="1" si="98"/>
        <v>3.8087310332520941E-2</v>
      </c>
    </row>
    <row r="588" spans="2:24" x14ac:dyDescent="0.25">
      <c r="B588" s="1">
        <v>40997</v>
      </c>
      <c r="C588" s="13">
        <f>ROW()</f>
        <v>588</v>
      </c>
      <c r="D588">
        <v>0.06</v>
      </c>
      <c r="E588">
        <f t="shared" si="99"/>
        <v>0.06</v>
      </c>
      <c r="F588">
        <v>135.80000000000001</v>
      </c>
      <c r="G588">
        <v>50.66</v>
      </c>
      <c r="H588" s="10">
        <f t="shared" ca="1" si="97"/>
        <v>1.092699430659211</v>
      </c>
      <c r="I588">
        <v>46.67</v>
      </c>
      <c r="J588">
        <v>69.319999999999993</v>
      </c>
      <c r="K588">
        <v>11.98</v>
      </c>
      <c r="L588">
        <v>15.7</v>
      </c>
      <c r="M588">
        <f ca="1">INDIRECT(J$13&amp;ROW())</f>
        <v>69.319999999999993</v>
      </c>
      <c r="N588">
        <f t="shared" ca="1" si="100"/>
        <v>7.5581395348836011E-3</v>
      </c>
      <c r="O588" s="14">
        <f t="shared" ca="1" si="101"/>
        <v>7.5557592936699169E-3</v>
      </c>
      <c r="P588" s="14">
        <f t="shared" ca="1" si="102"/>
        <v>1.1599176485892608E-4</v>
      </c>
      <c r="Q588" s="14" t="str">
        <f t="shared" ca="1" si="103"/>
        <v/>
      </c>
      <c r="R588">
        <f t="shared" ca="1" si="104"/>
        <v>130.57564798071084</v>
      </c>
      <c r="S588" t="str">
        <f t="shared" si="105"/>
        <v/>
      </c>
      <c r="T588" s="17" t="str">
        <f>IF(S588=1,R588/INDEX($R564:$R$2011,MATCH(1,S564:S587,0),1)-1,"")</f>
        <v/>
      </c>
      <c r="U588" s="16" t="str">
        <f t="shared" si="106"/>
        <v/>
      </c>
      <c r="V588" s="14" t="str">
        <f t="shared" si="107"/>
        <v/>
      </c>
      <c r="W588" s="14" t="str">
        <f t="shared" si="108"/>
        <v/>
      </c>
      <c r="X588">
        <f t="shared" ca="1" si="98"/>
        <v>9.6837798552592558E-3</v>
      </c>
    </row>
    <row r="589" spans="2:24" x14ac:dyDescent="0.25">
      <c r="B589" s="1">
        <v>40998</v>
      </c>
      <c r="C589" s="13">
        <f>ROW()</f>
        <v>589</v>
      </c>
      <c r="D589">
        <v>0.06</v>
      </c>
      <c r="E589">
        <f t="shared" si="99"/>
        <v>0.06</v>
      </c>
      <c r="F589">
        <v>136.36000000000001</v>
      </c>
      <c r="G589">
        <v>50.81</v>
      </c>
      <c r="H589" s="10">
        <f t="shared" ca="1" si="97"/>
        <v>1.1403203280031435</v>
      </c>
      <c r="I589">
        <v>46.23</v>
      </c>
      <c r="J589">
        <v>68.959999999999994</v>
      </c>
      <c r="K589">
        <v>12.27</v>
      </c>
      <c r="L589">
        <v>15.84</v>
      </c>
      <c r="M589">
        <f ca="1">INDIRECT(J$13&amp;ROW())</f>
        <v>68.959999999999994</v>
      </c>
      <c r="N589">
        <f t="shared" ca="1" si="100"/>
        <v>-5.1933064050778688E-3</v>
      </c>
      <c r="O589" s="14">
        <f t="shared" ca="1" si="101"/>
        <v>-5.195686646291553E-3</v>
      </c>
      <c r="P589" s="14">
        <f t="shared" ca="1" si="102"/>
        <v>3.9263368575660037E-6</v>
      </c>
      <c r="Q589" s="14">
        <f t="shared" ca="1" si="103"/>
        <v>3.9263368575660037E-6</v>
      </c>
      <c r="R589">
        <f t="shared" ca="1" si="104"/>
        <v>129.89752863170543</v>
      </c>
      <c r="S589">
        <f t="shared" si="105"/>
        <v>1</v>
      </c>
      <c r="T589" s="17">
        <f ca="1">IF(S589=1,R589/INDEX($R565:$R$2011,MATCH(1,S565:S588,0),1)-1,"")</f>
        <v>-0.30929487179487192</v>
      </c>
      <c r="U589" s="16">
        <f t="shared" ca="1" si="106"/>
        <v>-0.30934485805014045</v>
      </c>
      <c r="V589" s="14">
        <f t="shared" ca="1" si="107"/>
        <v>6.116514356095952E-2</v>
      </c>
      <c r="W589" s="14">
        <f t="shared" ca="1" si="108"/>
        <v>6.116514356095952E-2</v>
      </c>
      <c r="X589">
        <f t="shared" ca="1" si="98"/>
        <v>4.3580966556561192E-2</v>
      </c>
    </row>
    <row r="590" spans="2:24" x14ac:dyDescent="0.25">
      <c r="B590" s="1">
        <v>41001</v>
      </c>
      <c r="C590" s="13">
        <f>ROW()</f>
        <v>590</v>
      </c>
      <c r="D590">
        <v>0.08</v>
      </c>
      <c r="E590">
        <f t="shared" si="99"/>
        <v>0.08</v>
      </c>
      <c r="F590">
        <v>137.35</v>
      </c>
      <c r="G590">
        <v>51.2</v>
      </c>
      <c r="H590" s="10">
        <f t="shared" ca="1" si="97"/>
        <v>1.1744020121981995</v>
      </c>
      <c r="I590">
        <v>45.43</v>
      </c>
      <c r="J590">
        <v>67.12</v>
      </c>
      <c r="K590">
        <v>12.29</v>
      </c>
      <c r="L590">
        <v>16.09</v>
      </c>
      <c r="M590">
        <f ca="1">INDIRECT(J$13&amp;ROW())</f>
        <v>67.12</v>
      </c>
      <c r="N590">
        <f t="shared" ca="1" si="100"/>
        <v>-2.6682134570765514E-2</v>
      </c>
      <c r="O590" s="14">
        <f t="shared" ca="1" si="101"/>
        <v>-2.6685307909810829E-2</v>
      </c>
      <c r="P590" s="14">
        <f t="shared" ca="1" si="102"/>
        <v>5.5089346949273549E-4</v>
      </c>
      <c r="Q590" s="14">
        <f t="shared" ca="1" si="103"/>
        <v>5.5089346949273549E-4</v>
      </c>
      <c r="R590">
        <f t="shared" ca="1" si="104"/>
        <v>126.43158529234439</v>
      </c>
      <c r="S590" t="str">
        <f t="shared" si="105"/>
        <v/>
      </c>
      <c r="T590" s="17" t="str">
        <f>IF(S590=1,R590/INDEX($R566:$R$2011,MATCH(1,S566:S589,0),1)-1,"")</f>
        <v/>
      </c>
      <c r="U590" s="16" t="str">
        <f t="shared" si="106"/>
        <v/>
      </c>
      <c r="V590" s="14" t="str">
        <f t="shared" si="107"/>
        <v/>
      </c>
      <c r="W590" s="14" t="str">
        <f t="shared" si="108"/>
        <v/>
      </c>
      <c r="X590">
        <f t="shared" ca="1" si="98"/>
        <v>2.9887816044407128E-2</v>
      </c>
    </row>
    <row r="591" spans="2:24" x14ac:dyDescent="0.25">
      <c r="B591" s="1">
        <v>41002</v>
      </c>
      <c r="C591" s="13">
        <f>ROW()</f>
        <v>591</v>
      </c>
      <c r="D591">
        <v>7.0000000000000007E-2</v>
      </c>
      <c r="E591">
        <f t="shared" si="99"/>
        <v>7.0000000000000007E-2</v>
      </c>
      <c r="F591">
        <v>136.79</v>
      </c>
      <c r="G591">
        <v>51.01</v>
      </c>
      <c r="H591" s="10">
        <f t="shared" ca="1" si="97"/>
        <v>1.2085847113747066</v>
      </c>
      <c r="I591">
        <v>45.65</v>
      </c>
      <c r="J591">
        <v>67.16</v>
      </c>
      <c r="K591">
        <v>12.05</v>
      </c>
      <c r="L591">
        <v>16.04</v>
      </c>
      <c r="M591">
        <f ca="1">INDIRECT(J$13&amp;ROW())</f>
        <v>67.16</v>
      </c>
      <c r="N591">
        <f t="shared" ca="1" si="100"/>
        <v>5.9594755661485088E-4</v>
      </c>
      <c r="O591" s="14">
        <f t="shared" ca="1" si="101"/>
        <v>5.9317074675058201E-4</v>
      </c>
      <c r="P591" s="14">
        <f t="shared" ca="1" si="102"/>
        <v>1.4495980679661792E-5</v>
      </c>
      <c r="Q591" s="14" t="str">
        <f t="shared" ca="1" si="103"/>
        <v/>
      </c>
      <c r="R591">
        <f t="shared" ca="1" si="104"/>
        <v>126.5069318866783</v>
      </c>
      <c r="S591" t="str">
        <f t="shared" si="105"/>
        <v/>
      </c>
      <c r="T591" s="17" t="str">
        <f>IF(S591=1,R591/INDEX($R567:$R$2011,MATCH(1,S567:S590,0),1)-1,"")</f>
        <v/>
      </c>
      <c r="U591" s="16" t="str">
        <f t="shared" si="106"/>
        <v/>
      </c>
      <c r="V591" s="14" t="str">
        <f t="shared" si="107"/>
        <v/>
      </c>
      <c r="W591" s="14" t="str">
        <f t="shared" si="108"/>
        <v/>
      </c>
      <c r="X591">
        <f t="shared" ca="1" si="98"/>
        <v>2.9106471907796957E-2</v>
      </c>
    </row>
    <row r="592" spans="2:24" x14ac:dyDescent="0.25">
      <c r="B592" s="1">
        <v>41003</v>
      </c>
      <c r="C592" s="13">
        <f>ROW()</f>
        <v>592</v>
      </c>
      <c r="D592">
        <v>7.0000000000000007E-2</v>
      </c>
      <c r="E592">
        <f t="shared" si="99"/>
        <v>7.0000000000000007E-2</v>
      </c>
      <c r="F592">
        <v>135.44</v>
      </c>
      <c r="G592">
        <v>50.43</v>
      </c>
      <c r="H592" s="10">
        <f t="shared" ca="1" si="97"/>
        <v>1.2478277615919877</v>
      </c>
      <c r="I592">
        <v>46</v>
      </c>
      <c r="J592">
        <v>68.400000000000006</v>
      </c>
      <c r="K592">
        <v>11.81</v>
      </c>
      <c r="L592">
        <v>15.87</v>
      </c>
      <c r="M592">
        <f ca="1">INDIRECT(J$13&amp;ROW())</f>
        <v>68.400000000000006</v>
      </c>
      <c r="N592">
        <f t="shared" ca="1" si="100"/>
        <v>1.846337105419904E-2</v>
      </c>
      <c r="O592" s="14">
        <f t="shared" ca="1" si="101"/>
        <v>1.8460594244334771E-2</v>
      </c>
      <c r="P592" s="14">
        <f t="shared" ca="1" si="102"/>
        <v>4.6979618564221094E-4</v>
      </c>
      <c r="Q592" s="14" t="str">
        <f t="shared" ca="1" si="103"/>
        <v/>
      </c>
      <c r="R592">
        <f t="shared" ca="1" si="104"/>
        <v>128.84267631103032</v>
      </c>
      <c r="S592" t="str">
        <f t="shared" si="105"/>
        <v/>
      </c>
      <c r="T592" s="17" t="str">
        <f>IF(S592=1,R592/INDEX($R568:$R$2011,MATCH(1,S568:S591,0),1)-1,"")</f>
        <v/>
      </c>
      <c r="U592" s="16" t="str">
        <f t="shared" si="106"/>
        <v/>
      </c>
      <c r="V592" s="14" t="str">
        <f t="shared" si="107"/>
        <v/>
      </c>
      <c r="W592" s="14" t="str">
        <f t="shared" si="108"/>
        <v/>
      </c>
      <c r="X592">
        <f t="shared" ca="1" si="98"/>
        <v>3.2470252062550269E-2</v>
      </c>
    </row>
    <row r="593" spans="2:24" x14ac:dyDescent="0.25">
      <c r="B593" s="1">
        <v>41004</v>
      </c>
      <c r="C593" s="13">
        <f>ROW()</f>
        <v>593</v>
      </c>
      <c r="D593">
        <v>0.08</v>
      </c>
      <c r="E593">
        <f t="shared" si="99"/>
        <v>0.08</v>
      </c>
      <c r="F593">
        <v>135.37</v>
      </c>
      <c r="G593">
        <v>50.28</v>
      </c>
      <c r="H593" s="10">
        <f t="shared" ca="1" si="97"/>
        <v>1.2651242103412699</v>
      </c>
      <c r="I593">
        <v>46.62</v>
      </c>
      <c r="J593">
        <v>69.92</v>
      </c>
      <c r="K593">
        <v>11.55</v>
      </c>
      <c r="L593">
        <v>15.82</v>
      </c>
      <c r="M593">
        <f ca="1">INDIRECT(J$13&amp;ROW())</f>
        <v>69.92</v>
      </c>
      <c r="N593">
        <f t="shared" ca="1" si="100"/>
        <v>2.2222222222222143E-2</v>
      </c>
      <c r="O593" s="14">
        <f t="shared" ca="1" si="101"/>
        <v>2.2219048883176828E-2</v>
      </c>
      <c r="P593" s="14">
        <f t="shared" ca="1" si="102"/>
        <v>6.4684953871118743E-4</v>
      </c>
      <c r="Q593" s="14" t="str">
        <f t="shared" ca="1" si="103"/>
        <v/>
      </c>
      <c r="R593">
        <f t="shared" ca="1" si="104"/>
        <v>131.70584689571987</v>
      </c>
      <c r="S593" t="str">
        <f t="shared" si="105"/>
        <v/>
      </c>
      <c r="T593" s="17" t="str">
        <f>IF(S593=1,R593/INDEX($R569:$R$2011,MATCH(1,S569:S592,0),1)-1,"")</f>
        <v/>
      </c>
      <c r="U593" s="16" t="str">
        <f t="shared" si="106"/>
        <v/>
      </c>
      <c r="V593" s="14" t="str">
        <f t="shared" si="107"/>
        <v/>
      </c>
      <c r="W593" s="14" t="str">
        <f t="shared" si="108"/>
        <v/>
      </c>
      <c r="X593">
        <f t="shared" ca="1" si="98"/>
        <v>1.386124694582448E-2</v>
      </c>
    </row>
    <row r="594" spans="2:24" x14ac:dyDescent="0.25">
      <c r="B594" s="1">
        <v>41008</v>
      </c>
      <c r="C594" s="13">
        <f>ROW()</f>
        <v>594</v>
      </c>
      <c r="D594">
        <v>0.09</v>
      </c>
      <c r="E594">
        <f t="shared" si="99"/>
        <v>0.09</v>
      </c>
      <c r="F594">
        <v>133.85</v>
      </c>
      <c r="G594">
        <v>49.62</v>
      </c>
      <c r="H594" s="10">
        <f t="shared" ca="1" si="97"/>
        <v>1.343211295531636</v>
      </c>
      <c r="I594">
        <v>47.89</v>
      </c>
      <c r="J594">
        <v>71.44</v>
      </c>
      <c r="K594">
        <v>10.81</v>
      </c>
      <c r="L594">
        <v>15.36</v>
      </c>
      <c r="M594">
        <f ca="1">INDIRECT(J$13&amp;ROW())</f>
        <v>71.44</v>
      </c>
      <c r="N594">
        <f t="shared" ca="1" si="100"/>
        <v>2.1739130434782483E-2</v>
      </c>
      <c r="O594" s="14">
        <f t="shared" ca="1" si="101"/>
        <v>2.1735560606018556E-2</v>
      </c>
      <c r="P594" s="14">
        <f t="shared" ca="1" si="102"/>
        <v>6.2248995585216993E-4</v>
      </c>
      <c r="Q594" s="14" t="str">
        <f t="shared" ca="1" si="103"/>
        <v/>
      </c>
      <c r="R594">
        <f t="shared" ca="1" si="104"/>
        <v>134.56901748040943</v>
      </c>
      <c r="S594" t="str">
        <f t="shared" si="105"/>
        <v/>
      </c>
      <c r="T594" s="17" t="str">
        <f>IF(S594=1,R594/INDEX($R570:$R$2011,MATCH(1,S570:S593,0),1)-1,"")</f>
        <v/>
      </c>
      <c r="U594" s="16" t="str">
        <f t="shared" si="106"/>
        <v/>
      </c>
      <c r="V594" s="14" t="str">
        <f t="shared" si="107"/>
        <v/>
      </c>
      <c r="W594" s="14" t="str">
        <f t="shared" si="108"/>
        <v/>
      </c>
      <c r="X594">
        <f t="shared" ca="1" si="98"/>
        <v>6.1722860531853961E-2</v>
      </c>
    </row>
    <row r="595" spans="2:24" x14ac:dyDescent="0.25">
      <c r="B595" s="1">
        <v>41009</v>
      </c>
      <c r="C595" s="13">
        <f>ROW()</f>
        <v>595</v>
      </c>
      <c r="D595">
        <v>0.09</v>
      </c>
      <c r="E595">
        <f t="shared" si="99"/>
        <v>0.09</v>
      </c>
      <c r="F595">
        <v>131.6</v>
      </c>
      <c r="G595">
        <v>48.71</v>
      </c>
      <c r="H595" s="10">
        <f t="shared" ca="1" si="97"/>
        <v>1.3122715119703185</v>
      </c>
      <c r="I595">
        <v>50.06</v>
      </c>
      <c r="J595">
        <v>75.92</v>
      </c>
      <c r="K595">
        <v>9.94</v>
      </c>
      <c r="L595">
        <v>14.56</v>
      </c>
      <c r="M595">
        <f ca="1">INDIRECT(J$13&amp;ROW())</f>
        <v>75.92</v>
      </c>
      <c r="N595">
        <f t="shared" ca="1" si="100"/>
        <v>6.2709966405375184E-2</v>
      </c>
      <c r="O595" s="14">
        <f t="shared" ca="1" si="101"/>
        <v>6.2706396576611256E-2</v>
      </c>
      <c r="P595" s="14">
        <f t="shared" ca="1" si="102"/>
        <v>4.3455234718433253E-3</v>
      </c>
      <c r="Q595" s="14" t="str">
        <f t="shared" ca="1" si="103"/>
        <v/>
      </c>
      <c r="R595">
        <f t="shared" ca="1" si="104"/>
        <v>143.00783604581025</v>
      </c>
      <c r="S595" t="str">
        <f t="shared" si="105"/>
        <v/>
      </c>
      <c r="T595" s="17" t="str">
        <f>IF(S595=1,R595/INDEX($R571:$R$2011,MATCH(1,S571:S594,0),1)-1,"")</f>
        <v/>
      </c>
      <c r="U595" s="16" t="str">
        <f t="shared" si="106"/>
        <v/>
      </c>
      <c r="V595" s="14" t="str">
        <f t="shared" si="107"/>
        <v/>
      </c>
      <c r="W595" s="14" t="str">
        <f t="shared" si="108"/>
        <v/>
      </c>
      <c r="X595">
        <f t="shared" ca="1" si="98"/>
        <v>-2.3034189530897017E-2</v>
      </c>
    </row>
    <row r="596" spans="2:24" x14ac:dyDescent="0.25">
      <c r="B596" s="1">
        <v>41010</v>
      </c>
      <c r="C596" s="13">
        <f>ROW()</f>
        <v>596</v>
      </c>
      <c r="D596">
        <v>0.09</v>
      </c>
      <c r="E596">
        <f t="shared" si="99"/>
        <v>0.09</v>
      </c>
      <c r="F596">
        <v>132.66999999999999</v>
      </c>
      <c r="G596">
        <v>49.16</v>
      </c>
      <c r="H596" s="10">
        <f t="shared" ca="1" si="97"/>
        <v>1.3264339881194389</v>
      </c>
      <c r="I596">
        <v>49.86</v>
      </c>
      <c r="J596">
        <v>82</v>
      </c>
      <c r="K596">
        <v>10.220000000000001</v>
      </c>
      <c r="L596">
        <v>14.62</v>
      </c>
      <c r="M596">
        <f ca="1">INDIRECT(J$13&amp;ROW())</f>
        <v>82</v>
      </c>
      <c r="N596">
        <f t="shared" ca="1" si="100"/>
        <v>8.0084299262381364E-2</v>
      </c>
      <c r="O596" s="14">
        <f t="shared" ca="1" si="101"/>
        <v>8.0080729433617437E-2</v>
      </c>
      <c r="P596" s="14">
        <f t="shared" ca="1" si="102"/>
        <v>6.9380432714370999E-3</v>
      </c>
      <c r="Q596" s="14" t="str">
        <f t="shared" ca="1" si="103"/>
        <v/>
      </c>
      <c r="R596">
        <f t="shared" ca="1" si="104"/>
        <v>154.4605183845685</v>
      </c>
      <c r="S596" t="str">
        <f t="shared" si="105"/>
        <v/>
      </c>
      <c r="T596" s="17" t="str">
        <f>IF(S596=1,R596/INDEX($R572:$R$2011,MATCH(1,S572:S595,0),1)-1,"")</f>
        <v/>
      </c>
      <c r="U596" s="16" t="str">
        <f t="shared" si="106"/>
        <v/>
      </c>
      <c r="V596" s="14" t="str">
        <f t="shared" si="107"/>
        <v/>
      </c>
      <c r="W596" s="14" t="str">
        <f t="shared" si="108"/>
        <v/>
      </c>
      <c r="X596">
        <f t="shared" ca="1" si="98"/>
        <v>1.0792336814395983E-2</v>
      </c>
    </row>
    <row r="597" spans="2:24" x14ac:dyDescent="0.25">
      <c r="B597" s="1">
        <v>41011</v>
      </c>
      <c r="C597" s="13">
        <f>ROW()</f>
        <v>597</v>
      </c>
      <c r="D597">
        <v>0.08</v>
      </c>
      <c r="E597">
        <f t="shared" si="99"/>
        <v>0.08</v>
      </c>
      <c r="F597">
        <v>134.4</v>
      </c>
      <c r="G597">
        <v>49.97</v>
      </c>
      <c r="H597" s="10">
        <f t="shared" ca="1" si="97"/>
        <v>1.2719847576888668</v>
      </c>
      <c r="I597">
        <v>48.24</v>
      </c>
      <c r="J597">
        <v>80.16</v>
      </c>
      <c r="K597">
        <v>11.08</v>
      </c>
      <c r="L597">
        <v>15.12</v>
      </c>
      <c r="M597">
        <f ca="1">INDIRECT(J$13&amp;ROW())</f>
        <v>80.16</v>
      </c>
      <c r="N597">
        <f t="shared" ca="1" si="100"/>
        <v>-2.2439024390243922E-2</v>
      </c>
      <c r="O597" s="14">
        <f t="shared" ca="1" si="101"/>
        <v>-2.2442197729289237E-2</v>
      </c>
      <c r="P597" s="14">
        <f t="shared" ca="1" si="102"/>
        <v>3.6971635788095146E-4</v>
      </c>
      <c r="Q597" s="14">
        <f t="shared" ca="1" si="103"/>
        <v>3.6971635788095146E-4</v>
      </c>
      <c r="R597">
        <f t="shared" ca="1" si="104"/>
        <v>150.99457504520745</v>
      </c>
      <c r="S597" t="str">
        <f t="shared" si="105"/>
        <v/>
      </c>
      <c r="T597" s="17" t="str">
        <f>IF(S597=1,R597/INDEX($R573:$R$2011,MATCH(1,S573:S596,0),1)-1,"")</f>
        <v/>
      </c>
      <c r="U597" s="16" t="str">
        <f t="shared" si="106"/>
        <v/>
      </c>
      <c r="V597" s="14" t="str">
        <f t="shared" si="107"/>
        <v/>
      </c>
      <c r="W597" s="14" t="str">
        <f t="shared" si="108"/>
        <v/>
      </c>
      <c r="X597">
        <f t="shared" ca="1" si="98"/>
        <v>-4.1049332962108324E-2</v>
      </c>
    </row>
    <row r="598" spans="2:24" x14ac:dyDescent="0.25">
      <c r="B598" s="1">
        <v>41012</v>
      </c>
      <c r="C598" s="13">
        <f>ROW()</f>
        <v>598</v>
      </c>
      <c r="D598">
        <v>0.08</v>
      </c>
      <c r="E598">
        <f t="shared" si="99"/>
        <v>0.08</v>
      </c>
      <c r="F598">
        <v>132.80000000000001</v>
      </c>
      <c r="G598">
        <v>49.38</v>
      </c>
      <c r="H598" s="10">
        <f t="shared" ca="1" si="97"/>
        <v>1.2845147757623725</v>
      </c>
      <c r="I598">
        <v>49.35</v>
      </c>
      <c r="J598">
        <v>73.239999999999995</v>
      </c>
      <c r="K598">
        <v>10.37</v>
      </c>
      <c r="L598">
        <v>14.7</v>
      </c>
      <c r="M598">
        <f ca="1">INDIRECT(J$13&amp;ROW())</f>
        <v>73.239999999999995</v>
      </c>
      <c r="N598">
        <f t="shared" ca="1" si="100"/>
        <v>-8.6327345309381243E-2</v>
      </c>
      <c r="O598" s="14">
        <f t="shared" ca="1" si="101"/>
        <v>-8.6330518648426557E-2</v>
      </c>
      <c r="P598" s="14">
        <f t="shared" ca="1" si="102"/>
        <v>6.9083244192971131E-3</v>
      </c>
      <c r="Q598" s="14">
        <f t="shared" ca="1" si="103"/>
        <v>6.9083244192971131E-3</v>
      </c>
      <c r="R598">
        <f t="shared" ca="1" si="104"/>
        <v>137.95961422543655</v>
      </c>
      <c r="S598" t="str">
        <f t="shared" si="105"/>
        <v/>
      </c>
      <c r="T598" s="17" t="str">
        <f>IF(S598=1,R598/INDEX($R574:$R$2011,MATCH(1,S574:S597,0),1)-1,"")</f>
        <v/>
      </c>
      <c r="U598" s="16" t="str">
        <f t="shared" si="106"/>
        <v/>
      </c>
      <c r="V598" s="14" t="str">
        <f t="shared" si="107"/>
        <v/>
      </c>
      <c r="W598" s="14" t="str">
        <f t="shared" si="108"/>
        <v/>
      </c>
      <c r="X598">
        <f t="shared" ca="1" si="98"/>
        <v>9.8507611807174735E-3</v>
      </c>
    </row>
    <row r="599" spans="2:24" x14ac:dyDescent="0.25">
      <c r="B599" s="1">
        <v>41015</v>
      </c>
      <c r="C599" s="13">
        <f>ROW()</f>
        <v>599</v>
      </c>
      <c r="D599">
        <v>0.08</v>
      </c>
      <c r="E599">
        <f t="shared" si="99"/>
        <v>0.08</v>
      </c>
      <c r="F599">
        <v>132.72</v>
      </c>
      <c r="G599">
        <v>49.39</v>
      </c>
      <c r="H599" s="10">
        <f t="shared" ca="1" si="97"/>
        <v>1.1855702261056595</v>
      </c>
      <c r="I599">
        <v>48.38</v>
      </c>
      <c r="J599">
        <v>77.16</v>
      </c>
      <c r="K599">
        <v>10.57</v>
      </c>
      <c r="L599">
        <v>14.89</v>
      </c>
      <c r="M599">
        <f ca="1">INDIRECT(J$13&amp;ROW())</f>
        <v>77.16</v>
      </c>
      <c r="N599">
        <f t="shared" ca="1" si="100"/>
        <v>5.3522665210267606E-2</v>
      </c>
      <c r="O599" s="14">
        <f t="shared" ca="1" si="101"/>
        <v>5.3519491871222291E-2</v>
      </c>
      <c r="P599" s="14">
        <f t="shared" ca="1" si="102"/>
        <v>3.2187104325231237E-3</v>
      </c>
      <c r="Q599" s="14" t="str">
        <f t="shared" ca="1" si="103"/>
        <v/>
      </c>
      <c r="R599">
        <f t="shared" ca="1" si="104"/>
        <v>145.34358047016227</v>
      </c>
      <c r="S599" t="str">
        <f t="shared" si="105"/>
        <v/>
      </c>
      <c r="T599" s="17" t="str">
        <f>IF(S599=1,R599/INDEX($R575:$R$2011,MATCH(1,S575:S598,0),1)-1,"")</f>
        <v/>
      </c>
      <c r="U599" s="16" t="str">
        <f t="shared" si="106"/>
        <v/>
      </c>
      <c r="V599" s="14" t="str">
        <f t="shared" si="107"/>
        <v/>
      </c>
      <c r="W599" s="14" t="str">
        <f t="shared" si="108"/>
        <v/>
      </c>
      <c r="X599">
        <f t="shared" ca="1" si="98"/>
        <v>-7.7028736082843746E-2</v>
      </c>
    </row>
    <row r="600" spans="2:24" x14ac:dyDescent="0.25">
      <c r="B600" s="1">
        <v>41016</v>
      </c>
      <c r="C600" s="13">
        <f>ROW()</f>
        <v>600</v>
      </c>
      <c r="D600">
        <v>0.06</v>
      </c>
      <c r="E600">
        <f t="shared" si="99"/>
        <v>0.06</v>
      </c>
      <c r="F600">
        <v>134.68</v>
      </c>
      <c r="G600">
        <v>50.08</v>
      </c>
      <c r="H600" s="10">
        <f t="shared" ref="H600:H663" ca="1" si="109">H599*(1+X600)</f>
        <v>1.2196450066278417</v>
      </c>
      <c r="I600">
        <v>47.73</v>
      </c>
      <c r="J600">
        <v>75.959999999999994</v>
      </c>
      <c r="K600">
        <v>11.11</v>
      </c>
      <c r="L600">
        <v>15.2</v>
      </c>
      <c r="M600">
        <f ca="1">INDIRECT(J$13&amp;ROW())</f>
        <v>75.959999999999994</v>
      </c>
      <c r="N600">
        <f t="shared" ca="1" si="100"/>
        <v>-1.5552099533437058E-2</v>
      </c>
      <c r="O600" s="14">
        <f t="shared" ca="1" si="101"/>
        <v>-1.5554479774650742E-2</v>
      </c>
      <c r="P600" s="14">
        <f t="shared" ca="1" si="102"/>
        <v>1.5228280091107084E-4</v>
      </c>
      <c r="Q600" s="14">
        <f t="shared" ca="1" si="103"/>
        <v>1.5228280091107084E-4</v>
      </c>
      <c r="R600">
        <f t="shared" ca="1" si="104"/>
        <v>143.08318264014417</v>
      </c>
      <c r="S600" t="str">
        <f t="shared" si="105"/>
        <v/>
      </c>
      <c r="T600" s="17" t="str">
        <f>IF(S600=1,R600/INDEX($R576:$R$2011,MATCH(1,S576:S599,0),1)-1,"")</f>
        <v/>
      </c>
      <c r="U600" s="16" t="str">
        <f t="shared" si="106"/>
        <v/>
      </c>
      <c r="V600" s="14" t="str">
        <f t="shared" si="107"/>
        <v/>
      </c>
      <c r="W600" s="14" t="str">
        <f t="shared" si="108"/>
        <v/>
      </c>
      <c r="X600">
        <f t="shared" ref="X600:X663" ca="1" si="110">NORMINV(RAND(), 0, 0.04)</f>
        <v>2.8741258655010739E-2</v>
      </c>
    </row>
    <row r="601" spans="2:24" x14ac:dyDescent="0.25">
      <c r="B601" s="1">
        <v>41017</v>
      </c>
      <c r="C601" s="13">
        <f>ROW()</f>
        <v>601</v>
      </c>
      <c r="D601">
        <v>0.06</v>
      </c>
      <c r="E601">
        <f t="shared" ref="E601:E664" si="111">IF(E$19="",D601,E$19)</f>
        <v>0.06</v>
      </c>
      <c r="F601">
        <v>134.22999999999999</v>
      </c>
      <c r="G601">
        <v>49.88</v>
      </c>
      <c r="H601" s="10">
        <f t="shared" ca="1" si="109"/>
        <v>1.2451109229353763</v>
      </c>
      <c r="I601">
        <v>47.9</v>
      </c>
      <c r="J601">
        <v>71.959999999999994</v>
      </c>
      <c r="K601">
        <v>10.92</v>
      </c>
      <c r="L601">
        <v>15.12</v>
      </c>
      <c r="M601">
        <f ca="1">INDIRECT(J$13&amp;ROW())</f>
        <v>71.959999999999994</v>
      </c>
      <c r="N601">
        <f t="shared" ca="1" si="100"/>
        <v>-5.2659294365455467E-2</v>
      </c>
      <c r="O601" s="14">
        <f t="shared" ca="1" si="101"/>
        <v>-5.2661674606669151E-2</v>
      </c>
      <c r="P601" s="14">
        <f t="shared" ca="1" si="102"/>
        <v>2.4450539310257513E-3</v>
      </c>
      <c r="Q601" s="14">
        <f t="shared" ca="1" si="103"/>
        <v>2.4450539310257513E-3</v>
      </c>
      <c r="R601">
        <f t="shared" ca="1" si="104"/>
        <v>135.54852320675059</v>
      </c>
      <c r="S601" t="str">
        <f t="shared" si="105"/>
        <v/>
      </c>
      <c r="T601" s="17" t="str">
        <f>IF(S601=1,R601/INDEX($R577:$R$2011,MATCH(1,S577:S600,0),1)-1,"")</f>
        <v/>
      </c>
      <c r="U601" s="16" t="str">
        <f t="shared" si="106"/>
        <v/>
      </c>
      <c r="V601" s="14" t="str">
        <f t="shared" si="107"/>
        <v/>
      </c>
      <c r="W601" s="14" t="str">
        <f t="shared" si="108"/>
        <v/>
      </c>
      <c r="X601">
        <f t="shared" ca="1" si="110"/>
        <v>2.0879777450935881E-2</v>
      </c>
    </row>
    <row r="602" spans="2:24" x14ac:dyDescent="0.25">
      <c r="B602" s="1">
        <v>41018</v>
      </c>
      <c r="C602" s="13">
        <f>ROW()</f>
        <v>602</v>
      </c>
      <c r="D602">
        <v>0.06</v>
      </c>
      <c r="E602">
        <f t="shared" si="111"/>
        <v>0.06</v>
      </c>
      <c r="F602">
        <v>133.36000000000001</v>
      </c>
      <c r="G602">
        <v>49.67</v>
      </c>
      <c r="H602" s="10">
        <f t="shared" ca="1" si="109"/>
        <v>1.1867088652210755</v>
      </c>
      <c r="I602">
        <v>48.25</v>
      </c>
      <c r="J602">
        <v>73</v>
      </c>
      <c r="K602">
        <v>10.84</v>
      </c>
      <c r="L602">
        <v>15.03</v>
      </c>
      <c r="M602">
        <f ca="1">INDIRECT(J$13&amp;ROW())</f>
        <v>73</v>
      </c>
      <c r="N602">
        <f t="shared" ref="N602:N665" ca="1" si="112">M602/M601-1</f>
        <v>1.4452473596442639E-2</v>
      </c>
      <c r="O602" s="14">
        <f t="shared" ref="O602:O665" ca="1" si="113">N602-((1+E602/100)^(1/252)-1)</f>
        <v>1.4450093355228955E-2</v>
      </c>
      <c r="P602" s="14">
        <f t="shared" ref="P602:P665" ca="1" si="114">(O602-O$7)^2</f>
        <v>3.12026836043528E-4</v>
      </c>
      <c r="Q602" s="14" t="str">
        <f t="shared" ref="Q602:Q665" ca="1" si="115">IF(O602&lt;0,(O602-O$7)^2,"")</f>
        <v/>
      </c>
      <c r="R602">
        <f t="shared" ref="R602:R665" ca="1" si="116">(N602+1)*R601</f>
        <v>137.50753465943293</v>
      </c>
      <c r="S602" t="str">
        <f t="shared" si="105"/>
        <v/>
      </c>
      <c r="T602" s="17" t="str">
        <f>IF(S602=1,R602/INDEX($R578:$R$2011,MATCH(1,S578:S601,0),1)-1,"")</f>
        <v/>
      </c>
      <c r="U602" s="16" t="str">
        <f t="shared" si="106"/>
        <v/>
      </c>
      <c r="V602" s="14" t="str">
        <f t="shared" si="107"/>
        <v/>
      </c>
      <c r="W602" s="14" t="str">
        <f t="shared" si="108"/>
        <v/>
      </c>
      <c r="X602">
        <f t="shared" ca="1" si="110"/>
        <v>-4.6905104307186314E-2</v>
      </c>
    </row>
    <row r="603" spans="2:24" x14ac:dyDescent="0.25">
      <c r="B603" s="1">
        <v>41019</v>
      </c>
      <c r="C603" s="13">
        <f>ROW()</f>
        <v>603</v>
      </c>
      <c r="D603">
        <v>7.0000000000000007E-2</v>
      </c>
      <c r="E603">
        <f t="shared" si="111"/>
        <v>7.0000000000000007E-2</v>
      </c>
      <c r="F603">
        <v>133.59</v>
      </c>
      <c r="G603">
        <v>49.76</v>
      </c>
      <c r="H603" s="10">
        <f t="shared" ca="1" si="109"/>
        <v>1.1609444153673216</v>
      </c>
      <c r="I603">
        <v>47.25</v>
      </c>
      <c r="J603">
        <v>73.52</v>
      </c>
      <c r="K603">
        <v>11.22</v>
      </c>
      <c r="L603">
        <v>15.31</v>
      </c>
      <c r="M603">
        <f ca="1">INDIRECT(J$13&amp;ROW())</f>
        <v>73.52</v>
      </c>
      <c r="N603">
        <f t="shared" ca="1" si="112"/>
        <v>7.1232876712328252E-3</v>
      </c>
      <c r="O603" s="14">
        <f t="shared" ca="1" si="113"/>
        <v>7.1205108613685564E-3</v>
      </c>
      <c r="P603" s="14">
        <f t="shared" ca="1" si="114"/>
        <v>1.0680600069958853E-4</v>
      </c>
      <c r="Q603" s="14" t="str">
        <f t="shared" ca="1" si="115"/>
        <v/>
      </c>
      <c r="R603">
        <f t="shared" ca="1" si="116"/>
        <v>138.48704038577409</v>
      </c>
      <c r="S603" t="str">
        <f t="shared" si="105"/>
        <v/>
      </c>
      <c r="T603" s="17" t="str">
        <f>IF(S603=1,R603/INDEX($R579:$R$2011,MATCH(1,S579:S602,0),1)-1,"")</f>
        <v/>
      </c>
      <c r="U603" s="16" t="str">
        <f t="shared" si="106"/>
        <v/>
      </c>
      <c r="V603" s="14" t="str">
        <f t="shared" si="107"/>
        <v/>
      </c>
      <c r="W603" s="14" t="str">
        <f t="shared" si="108"/>
        <v/>
      </c>
      <c r="X603">
        <f t="shared" ca="1" si="110"/>
        <v>-2.1710842995138726E-2</v>
      </c>
    </row>
    <row r="604" spans="2:24" x14ac:dyDescent="0.25">
      <c r="B604" s="1">
        <v>41022</v>
      </c>
      <c r="C604" s="13">
        <f>ROW()</f>
        <v>604</v>
      </c>
      <c r="D604">
        <v>0.08</v>
      </c>
      <c r="E604">
        <f t="shared" si="111"/>
        <v>0.08</v>
      </c>
      <c r="F604">
        <v>132.46</v>
      </c>
      <c r="G604">
        <v>49.23</v>
      </c>
      <c r="H604" s="10">
        <f t="shared" ca="1" si="109"/>
        <v>1.1067743208989325</v>
      </c>
      <c r="I604">
        <v>48.16</v>
      </c>
      <c r="J604">
        <v>71.08</v>
      </c>
      <c r="K604">
        <v>10.83</v>
      </c>
      <c r="L604">
        <v>15.07</v>
      </c>
      <c r="M604">
        <f ca="1">INDIRECT(J$13&amp;ROW())</f>
        <v>71.08</v>
      </c>
      <c r="N604">
        <f t="shared" ca="1" si="112"/>
        <v>-3.3188248095756268E-2</v>
      </c>
      <c r="O604" s="14">
        <f t="shared" ca="1" si="113"/>
        <v>-3.3191421434801582E-2</v>
      </c>
      <c r="P604" s="14">
        <f t="shared" ca="1" si="114"/>
        <v>8.9863452398568724E-4</v>
      </c>
      <c r="Q604" s="14">
        <f t="shared" ca="1" si="115"/>
        <v>8.9863452398568724E-4</v>
      </c>
      <c r="R604">
        <f t="shared" ca="1" si="116"/>
        <v>133.89089813140401</v>
      </c>
      <c r="S604" t="str">
        <f t="shared" si="105"/>
        <v/>
      </c>
      <c r="T604" s="17" t="str">
        <f>IF(S604=1,R604/INDEX($R580:$R$2011,MATCH(1,S580:S603,0),1)-1,"")</f>
        <v/>
      </c>
      <c r="U604" s="16" t="str">
        <f t="shared" si="106"/>
        <v/>
      </c>
      <c r="V604" s="14" t="str">
        <f t="shared" si="107"/>
        <v/>
      </c>
      <c r="W604" s="14" t="str">
        <f t="shared" si="108"/>
        <v/>
      </c>
      <c r="X604">
        <f t="shared" ca="1" si="110"/>
        <v>-4.6660368706153567E-2</v>
      </c>
    </row>
    <row r="605" spans="2:24" x14ac:dyDescent="0.25">
      <c r="B605" s="1">
        <v>41023</v>
      </c>
      <c r="C605" s="13">
        <f>ROW()</f>
        <v>605</v>
      </c>
      <c r="D605">
        <v>0.09</v>
      </c>
      <c r="E605">
        <f t="shared" si="111"/>
        <v>0.09</v>
      </c>
      <c r="F605">
        <v>132.97</v>
      </c>
      <c r="G605">
        <v>49.42</v>
      </c>
      <c r="H605" s="10">
        <f t="shared" ca="1" si="109"/>
        <v>1.0239473351476176</v>
      </c>
      <c r="I605">
        <v>47.53</v>
      </c>
      <c r="J605">
        <v>73.44</v>
      </c>
      <c r="K605">
        <v>11.1</v>
      </c>
      <c r="L605">
        <v>15.29</v>
      </c>
      <c r="M605">
        <f ca="1">INDIRECT(J$13&amp;ROW())</f>
        <v>73.44</v>
      </c>
      <c r="N605">
        <f t="shared" ca="1" si="112"/>
        <v>3.3202025886325259E-2</v>
      </c>
      <c r="O605" s="14">
        <f t="shared" ca="1" si="113"/>
        <v>3.3198456057561332E-2</v>
      </c>
      <c r="P605" s="14">
        <f t="shared" ca="1" si="114"/>
        <v>1.3258806477714829E-3</v>
      </c>
      <c r="Q605" s="14" t="str">
        <f t="shared" ca="1" si="115"/>
        <v/>
      </c>
      <c r="R605">
        <f t="shared" ca="1" si="116"/>
        <v>138.33634719710622</v>
      </c>
      <c r="S605" t="str">
        <f t="shared" si="105"/>
        <v/>
      </c>
      <c r="T605" s="17" t="str">
        <f>IF(S605=1,R605/INDEX($R581:$R$2011,MATCH(1,S581:S604,0),1)-1,"")</f>
        <v/>
      </c>
      <c r="U605" s="16" t="str">
        <f t="shared" si="106"/>
        <v/>
      </c>
      <c r="V605" s="14" t="str">
        <f t="shared" si="107"/>
        <v/>
      </c>
      <c r="W605" s="14" t="str">
        <f t="shared" si="108"/>
        <v/>
      </c>
      <c r="X605">
        <f t="shared" ca="1" si="110"/>
        <v>-7.4836381895852094E-2</v>
      </c>
    </row>
    <row r="606" spans="2:24" x14ac:dyDescent="0.25">
      <c r="B606" s="1">
        <v>41024</v>
      </c>
      <c r="C606" s="13">
        <f>ROW()</f>
        <v>606</v>
      </c>
      <c r="D606">
        <v>0.09</v>
      </c>
      <c r="E606">
        <f t="shared" si="111"/>
        <v>0.09</v>
      </c>
      <c r="F606">
        <v>134.79</v>
      </c>
      <c r="G606">
        <v>50.03</v>
      </c>
      <c r="H606" s="10">
        <f t="shared" ca="1" si="109"/>
        <v>0.9708947956648698</v>
      </c>
      <c r="I606">
        <v>45.96</v>
      </c>
      <c r="J606">
        <v>71.64</v>
      </c>
      <c r="K606">
        <v>11.79</v>
      </c>
      <c r="L606">
        <v>15.54</v>
      </c>
      <c r="M606">
        <f ca="1">INDIRECT(J$13&amp;ROW())</f>
        <v>71.64</v>
      </c>
      <c r="N606">
        <f t="shared" ca="1" si="112"/>
        <v>-2.450980392156854E-2</v>
      </c>
      <c r="O606" s="14">
        <f t="shared" ca="1" si="113"/>
        <v>-2.4513373750332468E-2</v>
      </c>
      <c r="P606" s="14">
        <f t="shared" ca="1" si="114"/>
        <v>4.5365531332953313E-4</v>
      </c>
      <c r="Q606" s="14">
        <f t="shared" ca="1" si="115"/>
        <v>4.5365531332953313E-4</v>
      </c>
      <c r="R606">
        <f t="shared" ca="1" si="116"/>
        <v>134.94575045207912</v>
      </c>
      <c r="S606" t="str">
        <f t="shared" si="105"/>
        <v/>
      </c>
      <c r="T606" s="17" t="str">
        <f>IF(S606=1,R606/INDEX($R582:$R$2011,MATCH(1,S582:S605,0),1)-1,"")</f>
        <v/>
      </c>
      <c r="U606" s="16" t="str">
        <f t="shared" si="106"/>
        <v/>
      </c>
      <c r="V606" s="14" t="str">
        <f t="shared" si="107"/>
        <v/>
      </c>
      <c r="W606" s="14" t="str">
        <f t="shared" si="108"/>
        <v/>
      </c>
      <c r="X606">
        <f t="shared" ca="1" si="110"/>
        <v>-5.1811785295675906E-2</v>
      </c>
    </row>
    <row r="607" spans="2:24" x14ac:dyDescent="0.25">
      <c r="B607" s="1">
        <v>41025</v>
      </c>
      <c r="C607" s="13">
        <f>ROW()</f>
        <v>607</v>
      </c>
      <c r="D607">
        <v>0.09</v>
      </c>
      <c r="E607">
        <f t="shared" si="111"/>
        <v>0.09</v>
      </c>
      <c r="F607">
        <v>135.72999999999999</v>
      </c>
      <c r="G607">
        <v>50.43</v>
      </c>
      <c r="H607" s="10">
        <f t="shared" ca="1" si="109"/>
        <v>0.89897470255275913</v>
      </c>
      <c r="I607">
        <v>45.09</v>
      </c>
      <c r="J607">
        <v>67.28</v>
      </c>
      <c r="K607">
        <v>12.2</v>
      </c>
      <c r="L607">
        <v>15.72</v>
      </c>
      <c r="M607">
        <f ca="1">INDIRECT(J$13&amp;ROW())</f>
        <v>67.28</v>
      </c>
      <c r="N607">
        <f t="shared" ca="1" si="112"/>
        <v>-6.0859854829704019E-2</v>
      </c>
      <c r="O607" s="14">
        <f t="shared" ca="1" si="113"/>
        <v>-6.0863424658467946E-2</v>
      </c>
      <c r="P607" s="14">
        <f t="shared" ca="1" si="114"/>
        <v>3.3234344864984601E-3</v>
      </c>
      <c r="Q607" s="14">
        <f t="shared" ca="1" si="115"/>
        <v>3.3234344864984601E-3</v>
      </c>
      <c r="R607">
        <f t="shared" ca="1" si="116"/>
        <v>126.73297166968013</v>
      </c>
      <c r="S607" t="str">
        <f t="shared" si="105"/>
        <v/>
      </c>
      <c r="T607" s="17" t="str">
        <f>IF(S607=1,R607/INDEX($R583:$R$2011,MATCH(1,S583:S606,0),1)-1,"")</f>
        <v/>
      </c>
      <c r="U607" s="16" t="str">
        <f t="shared" si="106"/>
        <v/>
      </c>
      <c r="V607" s="14" t="str">
        <f t="shared" si="107"/>
        <v/>
      </c>
      <c r="W607" s="14" t="str">
        <f t="shared" si="108"/>
        <v/>
      </c>
      <c r="X607">
        <f t="shared" ca="1" si="110"/>
        <v>-7.4076092933282045E-2</v>
      </c>
    </row>
    <row r="608" spans="2:24" x14ac:dyDescent="0.25">
      <c r="B608" s="1">
        <v>41026</v>
      </c>
      <c r="C608" s="13">
        <f>ROW()</f>
        <v>608</v>
      </c>
      <c r="D608">
        <v>0.09</v>
      </c>
      <c r="E608">
        <f t="shared" si="111"/>
        <v>0.09</v>
      </c>
      <c r="F608">
        <v>135.94999999999999</v>
      </c>
      <c r="G608">
        <v>50.57</v>
      </c>
      <c r="H608" s="10">
        <f t="shared" ca="1" si="109"/>
        <v>0.87460317333466386</v>
      </c>
      <c r="I608">
        <v>45.22</v>
      </c>
      <c r="J608">
        <v>64.92</v>
      </c>
      <c r="K608">
        <v>12.2</v>
      </c>
      <c r="L608">
        <v>16</v>
      </c>
      <c r="M608">
        <f ca="1">INDIRECT(J$13&amp;ROW())</f>
        <v>64.92</v>
      </c>
      <c r="N608">
        <f t="shared" ca="1" si="112"/>
        <v>-3.5077288941736007E-2</v>
      </c>
      <c r="O608" s="14">
        <f t="shared" ca="1" si="113"/>
        <v>-3.5080858770499934E-2</v>
      </c>
      <c r="P608" s="14">
        <f t="shared" ca="1" si="114"/>
        <v>1.0154847055501334E-3</v>
      </c>
      <c r="Q608" s="14">
        <f t="shared" ca="1" si="115"/>
        <v>1.0154847055501334E-3</v>
      </c>
      <c r="R608">
        <f t="shared" ca="1" si="116"/>
        <v>122.28752260397792</v>
      </c>
      <c r="S608" t="str">
        <f t="shared" si="105"/>
        <v/>
      </c>
      <c r="T608" s="17" t="str">
        <f>IF(S608=1,R608/INDEX($R584:$R$2011,MATCH(1,S584:S607,0),1)-1,"")</f>
        <v/>
      </c>
      <c r="U608" s="16" t="str">
        <f t="shared" si="106"/>
        <v/>
      </c>
      <c r="V608" s="14" t="str">
        <f t="shared" si="107"/>
        <v/>
      </c>
      <c r="W608" s="14" t="str">
        <f t="shared" si="108"/>
        <v/>
      </c>
      <c r="X608">
        <f t="shared" ca="1" si="110"/>
        <v>-2.7110361558438809E-2</v>
      </c>
    </row>
    <row r="609" spans="2:24" x14ac:dyDescent="0.25">
      <c r="B609" s="1">
        <v>41029</v>
      </c>
      <c r="C609" s="13">
        <f>ROW()</f>
        <v>609</v>
      </c>
      <c r="D609">
        <v>0.09</v>
      </c>
      <c r="E609">
        <f t="shared" si="111"/>
        <v>0.09</v>
      </c>
      <c r="F609">
        <v>135.44999999999999</v>
      </c>
      <c r="G609">
        <v>50.43</v>
      </c>
      <c r="H609" s="10">
        <f t="shared" ca="1" si="109"/>
        <v>0.87247719119676914</v>
      </c>
      <c r="I609">
        <v>45.38</v>
      </c>
      <c r="J609">
        <v>64.760000000000005</v>
      </c>
      <c r="K609">
        <v>11.93</v>
      </c>
      <c r="L609">
        <v>15.95</v>
      </c>
      <c r="M609">
        <f ca="1">INDIRECT(J$13&amp;ROW())</f>
        <v>64.760000000000005</v>
      </c>
      <c r="N609">
        <f t="shared" ca="1" si="112"/>
        <v>-2.4645717806530687E-3</v>
      </c>
      <c r="O609" s="14">
        <f t="shared" ca="1" si="113"/>
        <v>-2.4681416094169961E-3</v>
      </c>
      <c r="P609" s="14">
        <f t="shared" ca="1" si="114"/>
        <v>5.5658522732710155E-7</v>
      </c>
      <c r="Q609" s="14">
        <f t="shared" ca="1" si="115"/>
        <v>5.5658522732710155E-7</v>
      </c>
      <c r="R609">
        <f t="shared" ca="1" si="116"/>
        <v>121.98613622664219</v>
      </c>
      <c r="S609">
        <f t="shared" si="105"/>
        <v>1</v>
      </c>
      <c r="T609" s="17">
        <f ca="1">IF(S609=1,R609/INDEX($R585:$R$2011,MATCH(1,S585:S608,0),1)-1,"")</f>
        <v>-6.0904872389791032E-2</v>
      </c>
      <c r="U609" s="16">
        <f t="shared" ca="1" si="106"/>
        <v>-6.0979841470068519E-2</v>
      </c>
      <c r="V609" s="14">
        <f t="shared" ca="1" si="107"/>
        <v>1.1006915478840312E-6</v>
      </c>
      <c r="W609" s="14">
        <f t="shared" ca="1" si="108"/>
        <v>1.1006915478840312E-6</v>
      </c>
      <c r="X609">
        <f t="shared" ca="1" si="110"/>
        <v>-2.4307962773435173E-3</v>
      </c>
    </row>
    <row r="610" spans="2:24" x14ac:dyDescent="0.25">
      <c r="B610" s="1">
        <v>41030</v>
      </c>
      <c r="C610" s="13">
        <f>ROW()</f>
        <v>610</v>
      </c>
      <c r="D610">
        <v>0.08</v>
      </c>
      <c r="E610">
        <f t="shared" si="111"/>
        <v>0.08</v>
      </c>
      <c r="F610">
        <v>136.29</v>
      </c>
      <c r="G610">
        <v>50.75</v>
      </c>
      <c r="H610" s="10">
        <f t="shared" ca="1" si="109"/>
        <v>0.87936744221017638</v>
      </c>
      <c r="I610">
        <v>44.54</v>
      </c>
      <c r="J610">
        <v>66.2</v>
      </c>
      <c r="K610">
        <v>12.33</v>
      </c>
      <c r="L610">
        <v>16.329999999999998</v>
      </c>
      <c r="M610">
        <f ca="1">INDIRECT(J$13&amp;ROW())</f>
        <v>66.2</v>
      </c>
      <c r="N610">
        <f t="shared" ca="1" si="112"/>
        <v>2.2235948116120952E-2</v>
      </c>
      <c r="O610" s="14">
        <f t="shared" ca="1" si="113"/>
        <v>2.2232774777075637E-2</v>
      </c>
      <c r="P610" s="14">
        <f t="shared" ca="1" si="114"/>
        <v>6.4754791493346607E-4</v>
      </c>
      <c r="Q610" s="14" t="str">
        <f t="shared" ca="1" si="115"/>
        <v/>
      </c>
      <c r="R610">
        <f t="shared" ca="1" si="116"/>
        <v>124.69861362266387</v>
      </c>
      <c r="S610" t="str">
        <f t="shared" si="105"/>
        <v/>
      </c>
      <c r="T610" s="17" t="str">
        <f>IF(S610=1,R610/INDEX($R586:$R$2011,MATCH(1,S586:S609,0),1)-1,"")</f>
        <v/>
      </c>
      <c r="U610" s="16" t="str">
        <f t="shared" si="106"/>
        <v/>
      </c>
      <c r="V610" s="14" t="str">
        <f t="shared" si="107"/>
        <v/>
      </c>
      <c r="W610" s="14" t="str">
        <f t="shared" si="108"/>
        <v/>
      </c>
      <c r="X610">
        <f t="shared" ca="1" si="110"/>
        <v>7.89734228347682E-3</v>
      </c>
    </row>
    <row r="611" spans="2:24" x14ac:dyDescent="0.25">
      <c r="B611" s="1">
        <v>41031</v>
      </c>
      <c r="C611" s="13">
        <f>ROW()</f>
        <v>611</v>
      </c>
      <c r="D611">
        <v>0.08</v>
      </c>
      <c r="E611">
        <f t="shared" si="111"/>
        <v>0.08</v>
      </c>
      <c r="F611">
        <v>135.88</v>
      </c>
      <c r="G611">
        <v>50.61</v>
      </c>
      <c r="H611" s="10">
        <f t="shared" ca="1" si="109"/>
        <v>0.87660438281924802</v>
      </c>
      <c r="I611">
        <v>44.67</v>
      </c>
      <c r="J611">
        <v>64.040000000000006</v>
      </c>
      <c r="K611">
        <v>12.2</v>
      </c>
      <c r="L611">
        <v>16.13</v>
      </c>
      <c r="M611">
        <f ca="1">INDIRECT(J$13&amp;ROW())</f>
        <v>64.040000000000006</v>
      </c>
      <c r="N611">
        <f t="shared" ca="1" si="112"/>
        <v>-3.262839879154078E-2</v>
      </c>
      <c r="O611" s="14">
        <f t="shared" ca="1" si="113"/>
        <v>-3.2631572130586095E-2</v>
      </c>
      <c r="P611" s="14">
        <f t="shared" ca="1" si="114"/>
        <v>8.653824886753833E-4</v>
      </c>
      <c r="Q611" s="14">
        <f t="shared" ca="1" si="115"/>
        <v>8.653824886753833E-4</v>
      </c>
      <c r="R611">
        <f t="shared" ca="1" si="116"/>
        <v>120.62989752863133</v>
      </c>
      <c r="S611" t="str">
        <f t="shared" si="105"/>
        <v/>
      </c>
      <c r="T611" s="17" t="str">
        <f>IF(S611=1,R611/INDEX($R587:$R$2011,MATCH(1,S587:S610,0),1)-1,"")</f>
        <v/>
      </c>
      <c r="U611" s="16" t="str">
        <f t="shared" si="106"/>
        <v/>
      </c>
      <c r="V611" s="14" t="str">
        <f t="shared" si="107"/>
        <v/>
      </c>
      <c r="W611" s="14" t="str">
        <f t="shared" si="108"/>
        <v/>
      </c>
      <c r="X611">
        <f t="shared" ca="1" si="110"/>
        <v>-3.1420988068238329E-3</v>
      </c>
    </row>
    <row r="612" spans="2:24" x14ac:dyDescent="0.25">
      <c r="B612" s="1">
        <v>41032</v>
      </c>
      <c r="C612" s="13">
        <f>ROW()</f>
        <v>612</v>
      </c>
      <c r="D612">
        <v>7.0000000000000007E-2</v>
      </c>
      <c r="E612">
        <f t="shared" si="111"/>
        <v>7.0000000000000007E-2</v>
      </c>
      <c r="F612">
        <v>134.85</v>
      </c>
      <c r="G612">
        <v>50.1</v>
      </c>
      <c r="H612" s="10">
        <f t="shared" ca="1" si="109"/>
        <v>0.85925578530281199</v>
      </c>
      <c r="I612">
        <v>44.45</v>
      </c>
      <c r="J612">
        <v>64.760000000000005</v>
      </c>
      <c r="K612">
        <v>11.93</v>
      </c>
      <c r="L612">
        <v>16.28</v>
      </c>
      <c r="M612">
        <f ca="1">INDIRECT(J$13&amp;ROW())</f>
        <v>64.760000000000005</v>
      </c>
      <c r="N612">
        <f t="shared" ca="1" si="112"/>
        <v>1.1242973141786461E-2</v>
      </c>
      <c r="O612" s="14">
        <f t="shared" ca="1" si="113"/>
        <v>1.1240196331922192E-2</v>
      </c>
      <c r="P612" s="14">
        <f t="shared" ca="1" si="114"/>
        <v>2.0892922661690179E-4</v>
      </c>
      <c r="Q612" s="14" t="str">
        <f t="shared" ca="1" si="115"/>
        <v/>
      </c>
      <c r="R612">
        <f t="shared" ca="1" si="116"/>
        <v>121.98613622664219</v>
      </c>
      <c r="S612" t="str">
        <f t="shared" si="105"/>
        <v/>
      </c>
      <c r="T612" s="17" t="str">
        <f>IF(S612=1,R612/INDEX($R588:$R$2011,MATCH(1,S588:S611,0),1)-1,"")</f>
        <v/>
      </c>
      <c r="U612" s="16" t="str">
        <f t="shared" si="106"/>
        <v/>
      </c>
      <c r="V612" s="14" t="str">
        <f t="shared" si="107"/>
        <v/>
      </c>
      <c r="W612" s="14" t="str">
        <f t="shared" si="108"/>
        <v/>
      </c>
      <c r="X612">
        <f t="shared" ca="1" si="110"/>
        <v>-1.9790680786515327E-2</v>
      </c>
    </row>
    <row r="613" spans="2:24" x14ac:dyDescent="0.25">
      <c r="B613" s="1">
        <v>41033</v>
      </c>
      <c r="C613" s="13">
        <f>ROW()</f>
        <v>613</v>
      </c>
      <c r="D613">
        <v>0.08</v>
      </c>
      <c r="E613">
        <f t="shared" si="111"/>
        <v>0.08</v>
      </c>
      <c r="F613">
        <v>132.66999999999999</v>
      </c>
      <c r="G613">
        <v>49.31</v>
      </c>
      <c r="H613" s="10">
        <f t="shared" ca="1" si="109"/>
        <v>0.90111337759628796</v>
      </c>
      <c r="I613">
        <v>45.79</v>
      </c>
      <c r="J613">
        <v>66.16</v>
      </c>
      <c r="K613">
        <v>11.42</v>
      </c>
      <c r="L613">
        <v>15.87</v>
      </c>
      <c r="M613">
        <f ca="1">INDIRECT(J$13&amp;ROW())</f>
        <v>66.16</v>
      </c>
      <c r="N613">
        <f t="shared" ca="1" si="112"/>
        <v>2.1618282890673024E-2</v>
      </c>
      <c r="O613" s="14">
        <f t="shared" ca="1" si="113"/>
        <v>2.1615109551627709E-2</v>
      </c>
      <c r="P613" s="14">
        <f t="shared" ca="1" si="114"/>
        <v>6.1649401725422765E-4</v>
      </c>
      <c r="Q613" s="14" t="str">
        <f t="shared" ca="1" si="115"/>
        <v/>
      </c>
      <c r="R613">
        <f t="shared" ca="1" si="116"/>
        <v>124.62326702832992</v>
      </c>
      <c r="S613" t="str">
        <f t="shared" si="105"/>
        <v/>
      </c>
      <c r="T613" s="17" t="str">
        <f>IF(S613=1,R613/INDEX($R589:$R$2011,MATCH(1,S589:S612,0),1)-1,"")</f>
        <v/>
      </c>
      <c r="U613" s="16" t="str">
        <f t="shared" si="106"/>
        <v/>
      </c>
      <c r="V613" s="14" t="str">
        <f t="shared" si="107"/>
        <v/>
      </c>
      <c r="W613" s="14" t="str">
        <f t="shared" si="108"/>
        <v/>
      </c>
      <c r="X613">
        <f t="shared" ca="1" si="110"/>
        <v>4.8713774186256886E-2</v>
      </c>
    </row>
    <row r="614" spans="2:24" x14ac:dyDescent="0.25">
      <c r="B614" s="1">
        <v>41036</v>
      </c>
      <c r="C614" s="13">
        <f>ROW()</f>
        <v>614</v>
      </c>
      <c r="D614">
        <v>0.09</v>
      </c>
      <c r="E614">
        <f t="shared" si="111"/>
        <v>0.09</v>
      </c>
      <c r="F614">
        <v>132.76</v>
      </c>
      <c r="G614">
        <v>49.26</v>
      </c>
      <c r="H614" s="10">
        <f t="shared" ca="1" si="109"/>
        <v>0.93962551109030334</v>
      </c>
      <c r="I614">
        <v>44.9</v>
      </c>
      <c r="J614">
        <v>68.92</v>
      </c>
      <c r="K614">
        <v>11.59</v>
      </c>
      <c r="L614">
        <v>16.059999999999999</v>
      </c>
      <c r="M614">
        <f ca="1">INDIRECT(J$13&amp;ROW())</f>
        <v>68.92</v>
      </c>
      <c r="N614">
        <f t="shared" ca="1" si="112"/>
        <v>4.1717049576783571E-2</v>
      </c>
      <c r="O614" s="14">
        <f t="shared" ca="1" si="113"/>
        <v>4.1713479748019644E-2</v>
      </c>
      <c r="P614" s="14">
        <f t="shared" ca="1" si="114"/>
        <v>2.0184953299042588E-3</v>
      </c>
      <c r="Q614" s="14" t="str">
        <f t="shared" ca="1" si="115"/>
        <v/>
      </c>
      <c r="R614">
        <f t="shared" ca="1" si="116"/>
        <v>129.8221820373715</v>
      </c>
      <c r="S614" t="str">
        <f t="shared" si="105"/>
        <v/>
      </c>
      <c r="T614" s="17" t="str">
        <f>IF(S614=1,R614/INDEX($R590:$R$2011,MATCH(1,S590:S613,0),1)-1,"")</f>
        <v/>
      </c>
      <c r="U614" s="16" t="str">
        <f t="shared" si="106"/>
        <v/>
      </c>
      <c r="V614" s="14" t="str">
        <f t="shared" si="107"/>
        <v/>
      </c>
      <c r="W614" s="14" t="str">
        <f t="shared" si="108"/>
        <v/>
      </c>
      <c r="X614">
        <f t="shared" ca="1" si="110"/>
        <v>4.2738388366562907E-2</v>
      </c>
    </row>
    <row r="615" spans="2:24" x14ac:dyDescent="0.25">
      <c r="B615" s="1">
        <v>41037</v>
      </c>
      <c r="C615" s="13">
        <f>ROW()</f>
        <v>615</v>
      </c>
      <c r="D615">
        <v>0.09</v>
      </c>
      <c r="E615">
        <f t="shared" si="111"/>
        <v>0.09</v>
      </c>
      <c r="F615">
        <v>132.22999999999999</v>
      </c>
      <c r="G615">
        <v>48.98</v>
      </c>
      <c r="H615" s="10">
        <f t="shared" ca="1" si="109"/>
        <v>0.91282571742598662</v>
      </c>
      <c r="I615">
        <v>45.31</v>
      </c>
      <c r="J615">
        <v>67.84</v>
      </c>
      <c r="K615">
        <v>11.45</v>
      </c>
      <c r="L615">
        <v>15.73</v>
      </c>
      <c r="M615">
        <f ca="1">INDIRECT(J$13&amp;ROW())</f>
        <v>67.84</v>
      </c>
      <c r="N615">
        <f t="shared" ca="1" si="112"/>
        <v>-1.5670342426001183E-2</v>
      </c>
      <c r="O615" s="14">
        <f t="shared" ca="1" si="113"/>
        <v>-1.567391225476511E-2</v>
      </c>
      <c r="P615" s="14">
        <f t="shared" ca="1" si="114"/>
        <v>1.552447283306711E-4</v>
      </c>
      <c r="Q615" s="14">
        <f t="shared" ca="1" si="115"/>
        <v>1.552447283306711E-4</v>
      </c>
      <c r="R615">
        <f t="shared" ca="1" si="116"/>
        <v>127.78782399035524</v>
      </c>
      <c r="S615" t="str">
        <f t="shared" si="105"/>
        <v/>
      </c>
      <c r="T615" s="17" t="str">
        <f>IF(S615=1,R615/INDEX($R591:$R$2011,MATCH(1,S591:S614,0),1)-1,"")</f>
        <v/>
      </c>
      <c r="U615" s="16" t="str">
        <f t="shared" si="106"/>
        <v/>
      </c>
      <c r="V615" s="14" t="str">
        <f t="shared" si="107"/>
        <v/>
      </c>
      <c r="W615" s="14" t="str">
        <f t="shared" si="108"/>
        <v/>
      </c>
      <c r="X615">
        <f t="shared" ca="1" si="110"/>
        <v>-2.8521781654501185E-2</v>
      </c>
    </row>
    <row r="616" spans="2:24" x14ac:dyDescent="0.25">
      <c r="B616" s="1">
        <v>41038</v>
      </c>
      <c r="C616" s="13">
        <f>ROW()</f>
        <v>616</v>
      </c>
      <c r="D616">
        <v>0.09</v>
      </c>
      <c r="E616">
        <f t="shared" si="111"/>
        <v>0.09</v>
      </c>
      <c r="F616">
        <v>131.44999999999999</v>
      </c>
      <c r="G616">
        <v>48.77</v>
      </c>
      <c r="H616" s="10">
        <f t="shared" ca="1" si="109"/>
        <v>0.91719204436104762</v>
      </c>
      <c r="I616">
        <v>46.26</v>
      </c>
      <c r="J616">
        <v>68.48</v>
      </c>
      <c r="K616">
        <v>11.01</v>
      </c>
      <c r="L616">
        <v>15.57</v>
      </c>
      <c r="M616">
        <f ca="1">INDIRECT(J$13&amp;ROW())</f>
        <v>68.48</v>
      </c>
      <c r="N616">
        <f t="shared" ca="1" si="112"/>
        <v>9.4339622641510523E-3</v>
      </c>
      <c r="O616" s="14">
        <f t="shared" ca="1" si="113"/>
        <v>9.4303924353871249E-3</v>
      </c>
      <c r="P616" s="14">
        <f t="shared" ca="1" si="114"/>
        <v>1.5988541456366889E-4</v>
      </c>
      <c r="Q616" s="14" t="str">
        <f t="shared" ca="1" si="115"/>
        <v/>
      </c>
      <c r="R616">
        <f t="shared" ca="1" si="116"/>
        <v>128.99336949969822</v>
      </c>
      <c r="S616" t="str">
        <f t="shared" si="105"/>
        <v/>
      </c>
      <c r="T616" s="17" t="str">
        <f>IF(S616=1,R616/INDEX($R592:$R$2011,MATCH(1,S592:S615,0),1)-1,"")</f>
        <v/>
      </c>
      <c r="U616" s="16" t="str">
        <f t="shared" si="106"/>
        <v/>
      </c>
      <c r="V616" s="14" t="str">
        <f t="shared" si="107"/>
        <v/>
      </c>
      <c r="W616" s="14" t="str">
        <f t="shared" si="108"/>
        <v/>
      </c>
      <c r="X616">
        <f t="shared" ca="1" si="110"/>
        <v>4.783308414418124E-3</v>
      </c>
    </row>
    <row r="617" spans="2:24" x14ac:dyDescent="0.25">
      <c r="B617" s="1">
        <v>41039</v>
      </c>
      <c r="C617" s="13">
        <f>ROW()</f>
        <v>617</v>
      </c>
      <c r="D617">
        <v>0.09</v>
      </c>
      <c r="E617">
        <f t="shared" si="111"/>
        <v>0.09</v>
      </c>
      <c r="F617">
        <v>131.72</v>
      </c>
      <c r="G617">
        <v>48.8</v>
      </c>
      <c r="H617" s="10">
        <f t="shared" ca="1" si="109"/>
        <v>0.92366367946852967</v>
      </c>
      <c r="I617">
        <v>45.5</v>
      </c>
      <c r="J617">
        <v>71</v>
      </c>
      <c r="K617">
        <v>11.38</v>
      </c>
      <c r="L617">
        <v>15.82</v>
      </c>
      <c r="M617">
        <f ca="1">INDIRECT(J$13&amp;ROW())</f>
        <v>71</v>
      </c>
      <c r="N617">
        <f t="shared" ca="1" si="112"/>
        <v>3.6799065420560773E-2</v>
      </c>
      <c r="O617" s="14">
        <f t="shared" ca="1" si="113"/>
        <v>3.6795495591796845E-2</v>
      </c>
      <c r="P617" s="14">
        <f t="shared" ca="1" si="114"/>
        <v>1.6007747816747886E-3</v>
      </c>
      <c r="Q617" s="14" t="str">
        <f t="shared" ca="1" si="115"/>
        <v/>
      </c>
      <c r="R617">
        <f t="shared" ca="1" si="116"/>
        <v>133.74020494273617</v>
      </c>
      <c r="S617" t="str">
        <f t="shared" si="105"/>
        <v/>
      </c>
      <c r="T617" s="17" t="str">
        <f>IF(S617=1,R617/INDEX($R593:$R$2011,MATCH(1,S593:S616,0),1)-1,"")</f>
        <v/>
      </c>
      <c r="U617" s="16" t="str">
        <f t="shared" si="106"/>
        <v/>
      </c>
      <c r="V617" s="14" t="str">
        <f t="shared" si="107"/>
        <v/>
      </c>
      <c r="W617" s="14" t="str">
        <f t="shared" si="108"/>
        <v/>
      </c>
      <c r="X617">
        <f t="shared" ca="1" si="110"/>
        <v>7.0559215458421247E-3</v>
      </c>
    </row>
    <row r="618" spans="2:24" x14ac:dyDescent="0.25">
      <c r="B618" s="1">
        <v>41040</v>
      </c>
      <c r="C618" s="13">
        <f>ROW()</f>
        <v>618</v>
      </c>
      <c r="D618">
        <v>0.09</v>
      </c>
      <c r="E618">
        <f t="shared" si="111"/>
        <v>0.09</v>
      </c>
      <c r="F618">
        <v>131.32</v>
      </c>
      <c r="G618">
        <v>48.74</v>
      </c>
      <c r="H618" s="10">
        <f t="shared" ca="1" si="109"/>
        <v>0.93628795026828604</v>
      </c>
      <c r="I618">
        <v>46.28</v>
      </c>
      <c r="J618">
        <v>68.84</v>
      </c>
      <c r="K618">
        <v>11.18</v>
      </c>
      <c r="L618">
        <v>15.72</v>
      </c>
      <c r="M618">
        <f ca="1">INDIRECT(J$13&amp;ROW())</f>
        <v>68.84</v>
      </c>
      <c r="N618">
        <f t="shared" ca="1" si="112"/>
        <v>-3.0422535211267587E-2</v>
      </c>
      <c r="O618" s="14">
        <f t="shared" ca="1" si="113"/>
        <v>-3.0426105040031515E-2</v>
      </c>
      <c r="P618" s="14">
        <f t="shared" ca="1" si="114"/>
        <v>7.4048842861330118E-4</v>
      </c>
      <c r="Q618" s="14">
        <f t="shared" ca="1" si="115"/>
        <v>7.4048842861330118E-4</v>
      </c>
      <c r="R618">
        <f t="shared" ca="1" si="116"/>
        <v>129.67148884870363</v>
      </c>
      <c r="S618" t="str">
        <f t="shared" si="105"/>
        <v/>
      </c>
      <c r="T618" s="17" t="str">
        <f>IF(S618=1,R618/INDEX($R594:$R$2011,MATCH(1,S594:S617,0),1)-1,"")</f>
        <v/>
      </c>
      <c r="U618" s="16" t="str">
        <f t="shared" si="106"/>
        <v/>
      </c>
      <c r="V618" s="14" t="str">
        <f t="shared" si="107"/>
        <v/>
      </c>
      <c r="W618" s="14" t="str">
        <f t="shared" si="108"/>
        <v/>
      </c>
      <c r="X618">
        <f t="shared" ca="1" si="110"/>
        <v>1.366760551526762E-2</v>
      </c>
    </row>
    <row r="619" spans="2:24" x14ac:dyDescent="0.25">
      <c r="B619" s="1">
        <v>41043</v>
      </c>
      <c r="C619" s="13">
        <f>ROW()</f>
        <v>619</v>
      </c>
      <c r="D619">
        <v>0.09</v>
      </c>
      <c r="E619">
        <f t="shared" si="111"/>
        <v>0.09</v>
      </c>
      <c r="F619">
        <v>129.87</v>
      </c>
      <c r="G619">
        <v>48.16</v>
      </c>
      <c r="H619" s="10">
        <f t="shared" ca="1" si="109"/>
        <v>0.94243694602177197</v>
      </c>
      <c r="I619">
        <v>47.44</v>
      </c>
      <c r="J619">
        <v>69.92</v>
      </c>
      <c r="K619">
        <v>10.54</v>
      </c>
      <c r="L619">
        <v>15.19</v>
      </c>
      <c r="M619">
        <f ca="1">INDIRECT(J$13&amp;ROW())</f>
        <v>69.92</v>
      </c>
      <c r="N619">
        <f t="shared" ca="1" si="112"/>
        <v>1.568855316676343E-2</v>
      </c>
      <c r="O619" s="14">
        <f t="shared" ca="1" si="113"/>
        <v>1.5684983337999503E-2</v>
      </c>
      <c r="P619" s="14">
        <f t="shared" ca="1" si="114"/>
        <v>3.5717867752715687E-4</v>
      </c>
      <c r="Q619" s="14" t="str">
        <f t="shared" ca="1" si="115"/>
        <v/>
      </c>
      <c r="R619">
        <f t="shared" ca="1" si="116"/>
        <v>131.7058468957199</v>
      </c>
      <c r="S619" t="str">
        <f t="shared" ref="S619:S682" si="117">IF(MONTH(B620)&lt;&gt;MONTH(B619),1,"")</f>
        <v/>
      </c>
      <c r="T619" s="17" t="str">
        <f>IF(S619=1,R619/INDEX($R595:$R$2011,MATCH(1,S595:S618,0),1)-1,"")</f>
        <v/>
      </c>
      <c r="U619" s="16" t="str">
        <f t="shared" ref="U619:U682" si="118">IF(S619=1,T619-((1+E619/100)^(1/12)-1),"")</f>
        <v/>
      </c>
      <c r="V619" s="14" t="str">
        <f t="shared" ref="V619:V682" si="119">IF(S619=1,(U619-U$7)^2,"")</f>
        <v/>
      </c>
      <c r="W619" s="14" t="str">
        <f t="shared" ref="W619:W682" si="120">IF(U619&lt;0,(U619-U$7)^2,"")</f>
        <v/>
      </c>
      <c r="X619">
        <f t="shared" ca="1" si="110"/>
        <v>6.5674195120463677E-3</v>
      </c>
    </row>
    <row r="620" spans="2:24" x14ac:dyDescent="0.25">
      <c r="B620" s="1">
        <v>41044</v>
      </c>
      <c r="C620" s="13">
        <f>ROW()</f>
        <v>620</v>
      </c>
      <c r="D620">
        <v>0.09</v>
      </c>
      <c r="E620">
        <f t="shared" si="111"/>
        <v>0.09</v>
      </c>
      <c r="F620">
        <v>129.12</v>
      </c>
      <c r="G620">
        <v>47.82</v>
      </c>
      <c r="H620" s="10">
        <f t="shared" ca="1" si="109"/>
        <v>0.9881469589350842</v>
      </c>
      <c r="I620">
        <v>49.14</v>
      </c>
      <c r="J620">
        <v>73.8</v>
      </c>
      <c r="K620">
        <v>9.99</v>
      </c>
      <c r="L620">
        <v>14.64</v>
      </c>
      <c r="M620">
        <f ca="1">INDIRECT(J$13&amp;ROW())</f>
        <v>73.8</v>
      </c>
      <c r="N620">
        <f t="shared" ca="1" si="112"/>
        <v>5.5491990846681771E-2</v>
      </c>
      <c r="O620" s="14">
        <f t="shared" ca="1" si="113"/>
        <v>5.5488421017917844E-2</v>
      </c>
      <c r="P620" s="14">
        <f t="shared" ca="1" si="114"/>
        <v>3.4459963063308333E-3</v>
      </c>
      <c r="Q620" s="14" t="str">
        <f t="shared" ca="1" si="115"/>
        <v/>
      </c>
      <c r="R620">
        <f t="shared" ca="1" si="116"/>
        <v>139.01446654611166</v>
      </c>
      <c r="S620" t="str">
        <f t="shared" si="117"/>
        <v/>
      </c>
      <c r="T620" s="17" t="str">
        <f>IF(S620=1,R620/INDEX($R596:$R$2011,MATCH(1,S596:S619,0),1)-1,"")</f>
        <v/>
      </c>
      <c r="U620" s="16" t="str">
        <f t="shared" si="118"/>
        <v/>
      </c>
      <c r="V620" s="14" t="str">
        <f t="shared" si="119"/>
        <v/>
      </c>
      <c r="W620" s="14" t="str">
        <f t="shared" si="120"/>
        <v/>
      </c>
      <c r="X620">
        <f t="shared" ca="1" si="110"/>
        <v>4.8501932257923479E-2</v>
      </c>
    </row>
    <row r="621" spans="2:24" x14ac:dyDescent="0.25">
      <c r="B621" s="1">
        <v>41045</v>
      </c>
      <c r="C621" s="13">
        <f>ROW()</f>
        <v>621</v>
      </c>
      <c r="D621">
        <v>0.09</v>
      </c>
      <c r="E621">
        <f t="shared" si="111"/>
        <v>0.09</v>
      </c>
      <c r="F621">
        <v>128.63</v>
      </c>
      <c r="G621">
        <v>47.51</v>
      </c>
      <c r="H621" s="10">
        <f t="shared" ca="1" si="109"/>
        <v>0.98445892193242879</v>
      </c>
      <c r="I621">
        <v>50.43</v>
      </c>
      <c r="J621">
        <v>77.72</v>
      </c>
      <c r="K621">
        <v>9.65</v>
      </c>
      <c r="L621">
        <v>14.24</v>
      </c>
      <c r="M621">
        <f ca="1">INDIRECT(J$13&amp;ROW())</f>
        <v>77.72</v>
      </c>
      <c r="N621">
        <f t="shared" ca="1" si="112"/>
        <v>5.3116531165311676E-2</v>
      </c>
      <c r="O621" s="14">
        <f t="shared" ca="1" si="113"/>
        <v>5.3112961336547748E-2</v>
      </c>
      <c r="P621" s="14">
        <f t="shared" ca="1" si="114"/>
        <v>3.1727477531688607E-3</v>
      </c>
      <c r="Q621" s="14" t="str">
        <f t="shared" ca="1" si="115"/>
        <v/>
      </c>
      <c r="R621">
        <f t="shared" ca="1" si="116"/>
        <v>146.39843279083738</v>
      </c>
      <c r="S621" t="str">
        <f t="shared" si="117"/>
        <v/>
      </c>
      <c r="T621" s="17" t="str">
        <f>IF(S621=1,R621/INDEX($R597:$R$2011,MATCH(1,S597:S620,0),1)-1,"")</f>
        <v/>
      </c>
      <c r="U621" s="16" t="str">
        <f t="shared" si="118"/>
        <v/>
      </c>
      <c r="V621" s="14" t="str">
        <f t="shared" si="119"/>
        <v/>
      </c>
      <c r="W621" s="14" t="str">
        <f t="shared" si="120"/>
        <v/>
      </c>
      <c r="X621">
        <f t="shared" ca="1" si="110"/>
        <v>-3.7322758212300499E-3</v>
      </c>
    </row>
    <row r="622" spans="2:24" x14ac:dyDescent="0.25">
      <c r="B622" s="1">
        <v>41046</v>
      </c>
      <c r="C622" s="13">
        <f>ROW()</f>
        <v>622</v>
      </c>
      <c r="D622">
        <v>0.08</v>
      </c>
      <c r="E622">
        <f t="shared" si="111"/>
        <v>0.08</v>
      </c>
      <c r="F622">
        <v>126.72</v>
      </c>
      <c r="G622">
        <v>46.58</v>
      </c>
      <c r="H622" s="10">
        <f t="shared" ca="1" si="109"/>
        <v>0.97133564707372311</v>
      </c>
      <c r="I622">
        <v>51.31</v>
      </c>
      <c r="J622">
        <v>80.28</v>
      </c>
      <c r="K622">
        <v>9.19</v>
      </c>
      <c r="L622">
        <v>14</v>
      </c>
      <c r="M622">
        <f ca="1">INDIRECT(J$13&amp;ROW())</f>
        <v>80.28</v>
      </c>
      <c r="N622">
        <f t="shared" ca="1" si="112"/>
        <v>3.2938754503345269E-2</v>
      </c>
      <c r="O622" s="14">
        <f t="shared" ca="1" si="113"/>
        <v>3.2935581164299954E-2</v>
      </c>
      <c r="P622" s="14">
        <f t="shared" ca="1" si="114"/>
        <v>1.3068058111373247E-3</v>
      </c>
      <c r="Q622" s="14" t="str">
        <f t="shared" ca="1" si="115"/>
        <v/>
      </c>
      <c r="R622">
        <f t="shared" ca="1" si="116"/>
        <v>151.22061482820925</v>
      </c>
      <c r="S622" t="str">
        <f t="shared" si="117"/>
        <v/>
      </c>
      <c r="T622" s="17" t="str">
        <f>IF(S622=1,R622/INDEX($R598:$R$2011,MATCH(1,S598:S621,0),1)-1,"")</f>
        <v/>
      </c>
      <c r="U622" s="16" t="str">
        <f t="shared" si="118"/>
        <v/>
      </c>
      <c r="V622" s="14" t="str">
        <f t="shared" si="119"/>
        <v/>
      </c>
      <c r="W622" s="14" t="str">
        <f t="shared" si="120"/>
        <v/>
      </c>
      <c r="X622">
        <f t="shared" ca="1" si="110"/>
        <v>-1.3330444334788014E-2</v>
      </c>
    </row>
    <row r="623" spans="2:24" x14ac:dyDescent="0.25">
      <c r="B623" s="1">
        <v>41047</v>
      </c>
      <c r="C623" s="13">
        <f>ROW()</f>
        <v>623</v>
      </c>
      <c r="D623">
        <v>0.06</v>
      </c>
      <c r="E623">
        <f t="shared" si="111"/>
        <v>0.06</v>
      </c>
      <c r="F623">
        <v>125.64</v>
      </c>
      <c r="G623">
        <v>46.14</v>
      </c>
      <c r="H623" s="10">
        <f t="shared" ca="1" si="109"/>
        <v>0.91201848908618621</v>
      </c>
      <c r="I623">
        <v>52.29</v>
      </c>
      <c r="J623">
        <v>84</v>
      </c>
      <c r="K623">
        <v>8.57</v>
      </c>
      <c r="L623">
        <v>13.77</v>
      </c>
      <c r="M623">
        <f ca="1">INDIRECT(J$13&amp;ROW())</f>
        <v>84</v>
      </c>
      <c r="N623">
        <f t="shared" ca="1" si="112"/>
        <v>4.6337817638266054E-2</v>
      </c>
      <c r="O623" s="14">
        <f t="shared" ca="1" si="113"/>
        <v>4.633543739705237E-2</v>
      </c>
      <c r="P623" s="14">
        <f t="shared" ca="1" si="114"/>
        <v>2.4551653776806182E-3</v>
      </c>
      <c r="Q623" s="14" t="str">
        <f t="shared" ca="1" si="115"/>
        <v/>
      </c>
      <c r="R623">
        <f t="shared" ca="1" si="116"/>
        <v>158.22784810126529</v>
      </c>
      <c r="S623" t="str">
        <f t="shared" si="117"/>
        <v/>
      </c>
      <c r="T623" s="17" t="str">
        <f>IF(S623=1,R623/INDEX($R599:$R$2011,MATCH(1,S599:S622,0),1)-1,"")</f>
        <v/>
      </c>
      <c r="U623" s="16" t="str">
        <f t="shared" si="118"/>
        <v/>
      </c>
      <c r="V623" s="14" t="str">
        <f t="shared" si="119"/>
        <v/>
      </c>
      <c r="W623" s="14" t="str">
        <f t="shared" si="120"/>
        <v/>
      </c>
      <c r="X623">
        <f t="shared" ca="1" si="110"/>
        <v>-6.1067621852690865E-2</v>
      </c>
    </row>
    <row r="624" spans="2:24" x14ac:dyDescent="0.25">
      <c r="B624" s="1">
        <v>41050</v>
      </c>
      <c r="C624" s="13">
        <f>ROW()</f>
        <v>624</v>
      </c>
      <c r="D624">
        <v>0.09</v>
      </c>
      <c r="E624">
        <f t="shared" si="111"/>
        <v>0.09</v>
      </c>
      <c r="F624">
        <v>127.8</v>
      </c>
      <c r="G624">
        <v>47.06</v>
      </c>
      <c r="H624" s="10">
        <f t="shared" ca="1" si="109"/>
        <v>0.97143473541688541</v>
      </c>
      <c r="I624">
        <v>50.28</v>
      </c>
      <c r="J624">
        <v>89.44</v>
      </c>
      <c r="K624">
        <v>9.48</v>
      </c>
      <c r="L624">
        <v>14.24</v>
      </c>
      <c r="M624">
        <f ca="1">INDIRECT(J$13&amp;ROW())</f>
        <v>89.44</v>
      </c>
      <c r="N624">
        <f t="shared" ca="1" si="112"/>
        <v>6.4761904761904798E-2</v>
      </c>
      <c r="O624" s="14">
        <f t="shared" ca="1" si="113"/>
        <v>6.4758334933140871E-2</v>
      </c>
      <c r="P624" s="14">
        <f t="shared" ca="1" si="114"/>
        <v>4.6202638748462019E-3</v>
      </c>
      <c r="Q624" s="14" t="str">
        <f t="shared" ca="1" si="115"/>
        <v/>
      </c>
      <c r="R624">
        <f t="shared" ca="1" si="116"/>
        <v>168.47498493068056</v>
      </c>
      <c r="S624" t="str">
        <f t="shared" si="117"/>
        <v/>
      </c>
      <c r="T624" s="17" t="str">
        <f>IF(S624=1,R624/INDEX($R600:$R$2011,MATCH(1,S600:S623,0),1)-1,"")</f>
        <v/>
      </c>
      <c r="U624" s="16" t="str">
        <f t="shared" si="118"/>
        <v/>
      </c>
      <c r="V624" s="14" t="str">
        <f t="shared" si="119"/>
        <v/>
      </c>
      <c r="W624" s="14" t="str">
        <f t="shared" si="120"/>
        <v/>
      </c>
      <c r="X624">
        <f t="shared" ca="1" si="110"/>
        <v>6.5148072151730532E-2</v>
      </c>
    </row>
    <row r="625" spans="2:24" x14ac:dyDescent="0.25">
      <c r="B625" s="1">
        <v>41051</v>
      </c>
      <c r="C625" s="13">
        <f>ROW()</f>
        <v>625</v>
      </c>
      <c r="D625">
        <v>0.08</v>
      </c>
      <c r="E625">
        <f t="shared" si="111"/>
        <v>0.08</v>
      </c>
      <c r="F625">
        <v>128.02000000000001</v>
      </c>
      <c r="G625">
        <v>47.15</v>
      </c>
      <c r="H625" s="10">
        <f t="shared" ca="1" si="109"/>
        <v>0.99160755628570119</v>
      </c>
      <c r="I625">
        <v>51.69</v>
      </c>
      <c r="J625">
        <v>79.599999999999994</v>
      </c>
      <c r="K625">
        <v>9.15</v>
      </c>
      <c r="L625">
        <v>13.78</v>
      </c>
      <c r="M625">
        <f ca="1">INDIRECT(J$13&amp;ROW())</f>
        <v>79.599999999999994</v>
      </c>
      <c r="N625">
        <f t="shared" ca="1" si="112"/>
        <v>-0.11001788908765653</v>
      </c>
      <c r="O625" s="14">
        <f t="shared" ca="1" si="113"/>
        <v>-0.11002106242670184</v>
      </c>
      <c r="P625" s="14">
        <f t="shared" ca="1" si="114"/>
        <v>1.1407708423308748E-2</v>
      </c>
      <c r="Q625" s="14">
        <f t="shared" ca="1" si="115"/>
        <v>1.1407708423308748E-2</v>
      </c>
      <c r="R625">
        <f t="shared" ca="1" si="116"/>
        <v>149.93972272453234</v>
      </c>
      <c r="S625" t="str">
        <f t="shared" si="117"/>
        <v/>
      </c>
      <c r="T625" s="17" t="str">
        <f>IF(S625=1,R625/INDEX($R601:$R$2011,MATCH(1,S601:S624,0),1)-1,"")</f>
        <v/>
      </c>
      <c r="U625" s="16" t="str">
        <f t="shared" si="118"/>
        <v/>
      </c>
      <c r="V625" s="14" t="str">
        <f t="shared" si="119"/>
        <v/>
      </c>
      <c r="W625" s="14" t="str">
        <f t="shared" si="120"/>
        <v/>
      </c>
      <c r="X625">
        <f t="shared" ca="1" si="110"/>
        <v>2.0766007363488694E-2</v>
      </c>
    </row>
    <row r="626" spans="2:24" x14ac:dyDescent="0.25">
      <c r="B626" s="1">
        <v>41052</v>
      </c>
      <c r="C626" s="13">
        <f>ROW()</f>
        <v>626</v>
      </c>
      <c r="D626">
        <v>0.09</v>
      </c>
      <c r="E626">
        <f t="shared" si="111"/>
        <v>0.09</v>
      </c>
      <c r="F626">
        <v>128.09</v>
      </c>
      <c r="G626">
        <v>47.3</v>
      </c>
      <c r="H626" s="10">
        <f t="shared" ca="1" si="109"/>
        <v>0.98173913477508723</v>
      </c>
      <c r="I626">
        <v>50.75</v>
      </c>
      <c r="J626">
        <v>82.44</v>
      </c>
      <c r="K626">
        <v>9.3000000000000007</v>
      </c>
      <c r="L626">
        <v>14.11</v>
      </c>
      <c r="M626">
        <f ca="1">INDIRECT(J$13&amp;ROW())</f>
        <v>82.44</v>
      </c>
      <c r="N626">
        <f t="shared" ca="1" si="112"/>
        <v>3.5678391959798939E-2</v>
      </c>
      <c r="O626" s="14">
        <f t="shared" ca="1" si="113"/>
        <v>3.5674822131035011E-2</v>
      </c>
      <c r="P626" s="14">
        <f t="shared" ca="1" si="114"/>
        <v>1.5123551095151744E-3</v>
      </c>
      <c r="Q626" s="14" t="str">
        <f t="shared" ca="1" si="115"/>
        <v/>
      </c>
      <c r="R626">
        <f t="shared" ca="1" si="116"/>
        <v>155.28933092224179</v>
      </c>
      <c r="S626" t="str">
        <f t="shared" si="117"/>
        <v/>
      </c>
      <c r="T626" s="17" t="str">
        <f>IF(S626=1,R626/INDEX($R602:$R$2011,MATCH(1,S602:S625,0),1)-1,"")</f>
        <v/>
      </c>
      <c r="U626" s="16" t="str">
        <f t="shared" si="118"/>
        <v/>
      </c>
      <c r="V626" s="14" t="str">
        <f t="shared" si="119"/>
        <v/>
      </c>
      <c r="W626" s="14" t="str">
        <f t="shared" si="120"/>
        <v/>
      </c>
      <c r="X626">
        <f t="shared" ca="1" si="110"/>
        <v>-9.9519426289756043E-3</v>
      </c>
    </row>
    <row r="627" spans="2:24" x14ac:dyDescent="0.25">
      <c r="B627" s="1">
        <v>41053</v>
      </c>
      <c r="C627" s="13">
        <f>ROW()</f>
        <v>627</v>
      </c>
      <c r="D627">
        <v>0.08</v>
      </c>
      <c r="E627">
        <f t="shared" si="111"/>
        <v>0.08</v>
      </c>
      <c r="F627">
        <v>128.34</v>
      </c>
      <c r="G627">
        <v>47.35</v>
      </c>
      <c r="H627" s="10">
        <f t="shared" ca="1" si="109"/>
        <v>0.9816545310564645</v>
      </c>
      <c r="I627">
        <v>50.71</v>
      </c>
      <c r="J627">
        <v>81.08</v>
      </c>
      <c r="K627">
        <v>9.2200000000000006</v>
      </c>
      <c r="L627">
        <v>14.06</v>
      </c>
      <c r="M627">
        <f ca="1">INDIRECT(J$13&amp;ROW())</f>
        <v>81.08</v>
      </c>
      <c r="N627">
        <f t="shared" ca="1" si="112"/>
        <v>-1.6496846191169312E-2</v>
      </c>
      <c r="O627" s="14">
        <f t="shared" ca="1" si="113"/>
        <v>-1.6500019530214627E-2</v>
      </c>
      <c r="P627" s="14">
        <f t="shared" ca="1" si="114"/>
        <v>1.7651331926359033E-4</v>
      </c>
      <c r="Q627" s="14">
        <f t="shared" ca="1" si="115"/>
        <v>1.7651331926359033E-4</v>
      </c>
      <c r="R627">
        <f t="shared" ca="1" si="116"/>
        <v>152.72754671488798</v>
      </c>
      <c r="S627" t="str">
        <f t="shared" si="117"/>
        <v/>
      </c>
      <c r="T627" s="17" t="str">
        <f>IF(S627=1,R627/INDEX($R603:$R$2011,MATCH(1,S603:S626,0),1)-1,"")</f>
        <v/>
      </c>
      <c r="U627" s="16" t="str">
        <f t="shared" si="118"/>
        <v/>
      </c>
      <c r="V627" s="14" t="str">
        <f t="shared" si="119"/>
        <v/>
      </c>
      <c r="W627" s="14" t="str">
        <f t="shared" si="120"/>
        <v/>
      </c>
      <c r="X627">
        <f t="shared" ca="1" si="110"/>
        <v>-8.6177392370311099E-5</v>
      </c>
    </row>
    <row r="628" spans="2:24" x14ac:dyDescent="0.25">
      <c r="B628" s="1">
        <v>41054</v>
      </c>
      <c r="C628" s="13">
        <f>ROW()</f>
        <v>628</v>
      </c>
      <c r="D628">
        <v>0.08</v>
      </c>
      <c r="E628">
        <f t="shared" si="111"/>
        <v>0.08</v>
      </c>
      <c r="F628">
        <v>127.92</v>
      </c>
      <c r="G628">
        <v>47.35</v>
      </c>
      <c r="H628" s="10">
        <f t="shared" ca="1" si="109"/>
        <v>0.90489814876328989</v>
      </c>
      <c r="I628">
        <v>50.4</v>
      </c>
      <c r="J628">
        <v>81.680000000000007</v>
      </c>
      <c r="K628">
        <v>9.3000000000000007</v>
      </c>
      <c r="L628">
        <v>14.2</v>
      </c>
      <c r="M628">
        <f ca="1">INDIRECT(J$13&amp;ROW())</f>
        <v>81.680000000000007</v>
      </c>
      <c r="N628">
        <f t="shared" ca="1" si="112"/>
        <v>7.4000986679823022E-3</v>
      </c>
      <c r="O628" s="14">
        <f t="shared" ca="1" si="113"/>
        <v>7.3969253289369874E-3</v>
      </c>
      <c r="P628" s="14">
        <f t="shared" ca="1" si="114"/>
        <v>1.1259572622782277E-4</v>
      </c>
      <c r="Q628" s="14" t="str">
        <f t="shared" ca="1" si="115"/>
        <v/>
      </c>
      <c r="R628">
        <f t="shared" ca="1" si="116"/>
        <v>153.85774562989704</v>
      </c>
      <c r="S628" t="str">
        <f t="shared" si="117"/>
        <v/>
      </c>
      <c r="T628" s="17" t="str">
        <f>IF(S628=1,R628/INDEX($R604:$R$2011,MATCH(1,S604:S627,0),1)-1,"")</f>
        <v/>
      </c>
      <c r="U628" s="16" t="str">
        <f t="shared" si="118"/>
        <v/>
      </c>
      <c r="V628" s="14" t="str">
        <f t="shared" si="119"/>
        <v/>
      </c>
      <c r="W628" s="14" t="str">
        <f t="shared" si="120"/>
        <v/>
      </c>
      <c r="X628">
        <f t="shared" ca="1" si="110"/>
        <v>-7.819082973168659E-2</v>
      </c>
    </row>
    <row r="629" spans="2:24" x14ac:dyDescent="0.25">
      <c r="B629" s="1">
        <v>41058</v>
      </c>
      <c r="C629" s="13">
        <f>ROW()</f>
        <v>629</v>
      </c>
      <c r="D629">
        <v>0.06</v>
      </c>
      <c r="E629">
        <f t="shared" si="111"/>
        <v>0.06</v>
      </c>
      <c r="F629">
        <v>129.47</v>
      </c>
      <c r="G629">
        <v>47.93</v>
      </c>
      <c r="H629" s="10">
        <f t="shared" ca="1" si="109"/>
        <v>0.87798251876718747</v>
      </c>
      <c r="I629">
        <v>48.7</v>
      </c>
      <c r="J629">
        <v>80.84</v>
      </c>
      <c r="K629">
        <v>9.77</v>
      </c>
      <c r="L629">
        <v>14.2</v>
      </c>
      <c r="M629">
        <f ca="1">INDIRECT(J$13&amp;ROW())</f>
        <v>80.84</v>
      </c>
      <c r="N629">
        <f t="shared" ca="1" si="112"/>
        <v>-1.0284035259549462E-2</v>
      </c>
      <c r="O629" s="14">
        <f t="shared" ca="1" si="113"/>
        <v>-1.0286415500763146E-2</v>
      </c>
      <c r="P629" s="14">
        <f t="shared" ca="1" si="114"/>
        <v>5.0016401723723978E-5</v>
      </c>
      <c r="Q629" s="14">
        <f t="shared" ca="1" si="115"/>
        <v>5.0016401723723978E-5</v>
      </c>
      <c r="R629">
        <f t="shared" ca="1" si="116"/>
        <v>152.27546714888439</v>
      </c>
      <c r="S629" t="str">
        <f t="shared" si="117"/>
        <v/>
      </c>
      <c r="T629" s="17" t="str">
        <f>IF(S629=1,R629/INDEX($R605:$R$2011,MATCH(1,S605:S628,0),1)-1,"")</f>
        <v/>
      </c>
      <c r="U629" s="16" t="str">
        <f t="shared" si="118"/>
        <v/>
      </c>
      <c r="V629" s="14" t="str">
        <f t="shared" si="119"/>
        <v/>
      </c>
      <c r="W629" s="14" t="str">
        <f t="shared" si="120"/>
        <v/>
      </c>
      <c r="X629">
        <f t="shared" ca="1" si="110"/>
        <v>-2.9744375135353725E-2</v>
      </c>
    </row>
    <row r="630" spans="2:24" x14ac:dyDescent="0.25">
      <c r="B630" s="1">
        <v>41059</v>
      </c>
      <c r="C630" s="13">
        <f>ROW()</f>
        <v>630</v>
      </c>
      <c r="D630">
        <v>0.06</v>
      </c>
      <c r="E630">
        <f t="shared" si="111"/>
        <v>0.06</v>
      </c>
      <c r="F630">
        <v>127.59</v>
      </c>
      <c r="G630">
        <v>47.06</v>
      </c>
      <c r="H630" s="10">
        <f t="shared" ca="1" si="109"/>
        <v>0.88495277873090528</v>
      </c>
      <c r="I630">
        <v>50.15</v>
      </c>
      <c r="J630">
        <v>76.88</v>
      </c>
      <c r="K630">
        <v>9.0500000000000007</v>
      </c>
      <c r="L630">
        <v>14.28</v>
      </c>
      <c r="M630">
        <f ca="1">INDIRECT(J$13&amp;ROW())</f>
        <v>76.88</v>
      </c>
      <c r="N630">
        <f t="shared" ca="1" si="112"/>
        <v>-4.8985650667986214E-2</v>
      </c>
      <c r="O630" s="14">
        <f t="shared" ca="1" si="113"/>
        <v>-4.8988030909199898E-2</v>
      </c>
      <c r="P630" s="14">
        <f t="shared" ca="1" si="114"/>
        <v>2.0952446940364711E-3</v>
      </c>
      <c r="Q630" s="14">
        <f t="shared" ca="1" si="115"/>
        <v>2.0952446940364711E-3</v>
      </c>
      <c r="R630">
        <f t="shared" ca="1" si="116"/>
        <v>144.81615430982473</v>
      </c>
      <c r="S630" t="str">
        <f t="shared" si="117"/>
        <v/>
      </c>
      <c r="T630" s="17" t="str">
        <f>IF(S630=1,R630/INDEX($R606:$R$2011,MATCH(1,S606:S629,0),1)-1,"")</f>
        <v/>
      </c>
      <c r="U630" s="16" t="str">
        <f t="shared" si="118"/>
        <v/>
      </c>
      <c r="V630" s="14" t="str">
        <f t="shared" si="119"/>
        <v/>
      </c>
      <c r="W630" s="14" t="str">
        <f t="shared" si="120"/>
        <v/>
      </c>
      <c r="X630">
        <f t="shared" ca="1" si="110"/>
        <v>7.9389507361775115E-3</v>
      </c>
    </row>
    <row r="631" spans="2:24" x14ac:dyDescent="0.25">
      <c r="B631" s="1">
        <v>41060</v>
      </c>
      <c r="C631" s="13">
        <f>ROW()</f>
        <v>631</v>
      </c>
      <c r="D631">
        <v>0.06</v>
      </c>
      <c r="E631">
        <f t="shared" si="111"/>
        <v>0.06</v>
      </c>
      <c r="F631">
        <v>127.31</v>
      </c>
      <c r="G631">
        <v>46.9</v>
      </c>
      <c r="H631" s="10">
        <f t="shared" ca="1" si="109"/>
        <v>0.83758143576273714</v>
      </c>
      <c r="I631">
        <v>50.55</v>
      </c>
      <c r="J631">
        <v>82.2</v>
      </c>
      <c r="K631">
        <v>8.89</v>
      </c>
      <c r="L631">
        <v>14.32</v>
      </c>
      <c r="M631">
        <f ca="1">INDIRECT(J$13&amp;ROW())</f>
        <v>82.2</v>
      </c>
      <c r="N631">
        <f t="shared" ca="1" si="112"/>
        <v>6.9198751300728611E-2</v>
      </c>
      <c r="O631" s="14">
        <f t="shared" ca="1" si="113"/>
        <v>6.9196371059514927E-2</v>
      </c>
      <c r="P631" s="14">
        <f t="shared" ca="1" si="114"/>
        <v>5.2432890643233565E-3</v>
      </c>
      <c r="Q631" s="14" t="str">
        <f t="shared" ca="1" si="115"/>
        <v/>
      </c>
      <c r="R631">
        <f t="shared" ca="1" si="116"/>
        <v>154.83725135623823</v>
      </c>
      <c r="S631">
        <f t="shared" si="117"/>
        <v>1</v>
      </c>
      <c r="T631" s="17">
        <f ca="1">IF(S631=1,R631/INDEX($R607:$R$2011,MATCH(1,S607:S630,0),1)-1,"")</f>
        <v>0.26930203829524402</v>
      </c>
      <c r="U631" s="16">
        <f t="shared" ca="1" si="118"/>
        <v>0.26925205203997549</v>
      </c>
      <c r="V631" s="14">
        <f t="shared" ca="1" si="119"/>
        <v>0.10974712215565197</v>
      </c>
      <c r="W631" s="14" t="str">
        <f t="shared" ca="1" si="120"/>
        <v/>
      </c>
      <c r="X631">
        <f t="shared" ca="1" si="110"/>
        <v>-5.3529797415973412E-2</v>
      </c>
    </row>
    <row r="632" spans="2:24" x14ac:dyDescent="0.25">
      <c r="B632" s="1">
        <v>41061</v>
      </c>
      <c r="C632" s="13">
        <f>ROW()</f>
        <v>632</v>
      </c>
      <c r="D632">
        <v>0.06</v>
      </c>
      <c r="E632">
        <f t="shared" si="111"/>
        <v>0.06</v>
      </c>
      <c r="F632">
        <v>124.11</v>
      </c>
      <c r="G632">
        <v>45.6</v>
      </c>
      <c r="H632" s="10">
        <f t="shared" ca="1" si="109"/>
        <v>0.86841956618906946</v>
      </c>
      <c r="I632">
        <v>53.05</v>
      </c>
      <c r="J632">
        <v>83.28</v>
      </c>
      <c r="K632">
        <v>8.15</v>
      </c>
      <c r="L632">
        <v>13.6</v>
      </c>
      <c r="M632">
        <f ca="1">INDIRECT(J$13&amp;ROW())</f>
        <v>83.28</v>
      </c>
      <c r="N632">
        <f t="shared" ca="1" si="112"/>
        <v>1.3138686131386912E-2</v>
      </c>
      <c r="O632" s="14">
        <f t="shared" ca="1" si="113"/>
        <v>1.3136305890173228E-2</v>
      </c>
      <c r="P632" s="14">
        <f t="shared" ca="1" si="114"/>
        <v>2.6733865068107206E-4</v>
      </c>
      <c r="Q632" s="14" t="str">
        <f t="shared" ca="1" si="115"/>
        <v/>
      </c>
      <c r="R632">
        <f t="shared" ca="1" si="116"/>
        <v>156.8716094032545</v>
      </c>
      <c r="S632" t="str">
        <f t="shared" si="117"/>
        <v/>
      </c>
      <c r="T632" s="17" t="str">
        <f>IF(S632=1,R632/INDEX($R608:$R$2011,MATCH(1,S608:S631,0),1)-1,"")</f>
        <v/>
      </c>
      <c r="U632" s="16" t="str">
        <f t="shared" si="118"/>
        <v/>
      </c>
      <c r="V632" s="14" t="str">
        <f t="shared" si="119"/>
        <v/>
      </c>
      <c r="W632" s="14" t="str">
        <f t="shared" si="120"/>
        <v/>
      </c>
      <c r="X632">
        <f t="shared" ca="1" si="110"/>
        <v>3.6818068201630777E-2</v>
      </c>
    </row>
    <row r="633" spans="2:24" x14ac:dyDescent="0.25">
      <c r="B633" s="1">
        <v>41064</v>
      </c>
      <c r="C633" s="13">
        <f>ROW()</f>
        <v>633</v>
      </c>
      <c r="D633">
        <v>0.08</v>
      </c>
      <c r="E633">
        <f t="shared" si="111"/>
        <v>0.08</v>
      </c>
      <c r="F633">
        <v>124.05</v>
      </c>
      <c r="G633">
        <v>45.5</v>
      </c>
      <c r="H633" s="10">
        <f t="shared" ca="1" si="109"/>
        <v>0.88389096713930437</v>
      </c>
      <c r="I633">
        <v>52.92</v>
      </c>
      <c r="J633">
        <v>90.32</v>
      </c>
      <c r="K633">
        <v>8.4700000000000006</v>
      </c>
      <c r="L633">
        <v>13.42</v>
      </c>
      <c r="M633">
        <f ca="1">INDIRECT(J$13&amp;ROW())</f>
        <v>90.32</v>
      </c>
      <c r="N633">
        <f t="shared" ca="1" si="112"/>
        <v>8.4534101825167962E-2</v>
      </c>
      <c r="O633" s="14">
        <f t="shared" ca="1" si="113"/>
        <v>8.4530928486122647E-2</v>
      </c>
      <c r="P633" s="14">
        <f t="shared" ca="1" si="114"/>
        <v>7.6992054683893731E-3</v>
      </c>
      <c r="Q633" s="14" t="str">
        <f t="shared" ca="1" si="115"/>
        <v/>
      </c>
      <c r="R633">
        <f t="shared" ca="1" si="116"/>
        <v>170.13261000602719</v>
      </c>
      <c r="S633" t="str">
        <f t="shared" si="117"/>
        <v/>
      </c>
      <c r="T633" s="17" t="str">
        <f>IF(S633=1,R633/INDEX($R609:$R$2011,MATCH(1,S609:S632,0),1)-1,"")</f>
        <v/>
      </c>
      <c r="U633" s="16" t="str">
        <f t="shared" si="118"/>
        <v/>
      </c>
      <c r="V633" s="14" t="str">
        <f t="shared" si="119"/>
        <v/>
      </c>
      <c r="W633" s="14" t="str">
        <f t="shared" si="120"/>
        <v/>
      </c>
      <c r="X633">
        <f t="shared" ca="1" si="110"/>
        <v>1.7815583103601606E-2</v>
      </c>
    </row>
    <row r="634" spans="2:24" x14ac:dyDescent="0.25">
      <c r="B634" s="1">
        <v>41065</v>
      </c>
      <c r="C634" s="13">
        <f>ROW()</f>
        <v>634</v>
      </c>
      <c r="D634">
        <v>0.08</v>
      </c>
      <c r="E634">
        <f t="shared" si="111"/>
        <v>0.08</v>
      </c>
      <c r="F634">
        <v>124.99</v>
      </c>
      <c r="G634">
        <v>45.95</v>
      </c>
      <c r="H634" s="10">
        <f t="shared" ca="1" si="109"/>
        <v>0.90515776456640629</v>
      </c>
      <c r="I634">
        <v>52.91</v>
      </c>
      <c r="J634">
        <v>86.68</v>
      </c>
      <c r="K634">
        <v>8.68</v>
      </c>
      <c r="L634">
        <v>13.42</v>
      </c>
      <c r="M634">
        <f ca="1">INDIRECT(J$13&amp;ROW())</f>
        <v>86.68</v>
      </c>
      <c r="N634">
        <f t="shared" ca="1" si="112"/>
        <v>-4.0301151461470175E-2</v>
      </c>
      <c r="O634" s="14">
        <f t="shared" ca="1" si="113"/>
        <v>-4.030432480051549E-2</v>
      </c>
      <c r="P634" s="14">
        <f t="shared" ca="1" si="114"/>
        <v>1.3756782473626598E-3</v>
      </c>
      <c r="Q634" s="14">
        <f t="shared" ca="1" si="115"/>
        <v>1.3756782473626598E-3</v>
      </c>
      <c r="R634">
        <f t="shared" ca="1" si="116"/>
        <v>163.27606992163905</v>
      </c>
      <c r="S634" t="str">
        <f t="shared" si="117"/>
        <v/>
      </c>
      <c r="T634" s="17" t="str">
        <f>IF(S634=1,R634/INDEX($R610:$R$2011,MATCH(1,S610:S633,0),1)-1,"")</f>
        <v/>
      </c>
      <c r="U634" s="16" t="str">
        <f t="shared" si="118"/>
        <v/>
      </c>
      <c r="V634" s="14" t="str">
        <f t="shared" si="119"/>
        <v/>
      </c>
      <c r="W634" s="14" t="str">
        <f t="shared" si="120"/>
        <v/>
      </c>
      <c r="X634">
        <f t="shared" ca="1" si="110"/>
        <v>2.4060430774546303E-2</v>
      </c>
    </row>
    <row r="635" spans="2:24" x14ac:dyDescent="0.25">
      <c r="B635" s="1">
        <v>41066</v>
      </c>
      <c r="C635" s="13">
        <f>ROW()</f>
        <v>635</v>
      </c>
      <c r="D635">
        <v>0.08</v>
      </c>
      <c r="E635">
        <f t="shared" si="111"/>
        <v>0.08</v>
      </c>
      <c r="F635">
        <v>127.8</v>
      </c>
      <c r="G635">
        <v>47.05</v>
      </c>
      <c r="H635" s="10">
        <f t="shared" ca="1" si="109"/>
        <v>0.91935397961771237</v>
      </c>
      <c r="I635">
        <v>51.21</v>
      </c>
      <c r="J635">
        <v>84.68</v>
      </c>
      <c r="K635">
        <v>9.34</v>
      </c>
      <c r="L635">
        <v>13.72</v>
      </c>
      <c r="M635">
        <f ca="1">INDIRECT(J$13&amp;ROW())</f>
        <v>84.68</v>
      </c>
      <c r="N635">
        <f t="shared" ca="1" si="112"/>
        <v>-2.3073373327180402E-2</v>
      </c>
      <c r="O635" s="14">
        <f t="shared" ca="1" si="113"/>
        <v>-2.3076546666225717E-2</v>
      </c>
      <c r="P635" s="14">
        <f t="shared" ca="1" si="114"/>
        <v>3.945132915082374E-4</v>
      </c>
      <c r="Q635" s="14">
        <f t="shared" ca="1" si="115"/>
        <v>3.945132915082374E-4</v>
      </c>
      <c r="R635">
        <f t="shared" ca="1" si="116"/>
        <v>159.50874020494226</v>
      </c>
      <c r="S635" t="str">
        <f t="shared" si="117"/>
        <v/>
      </c>
      <c r="T635" s="17" t="str">
        <f>IF(S635=1,R635/INDEX($R611:$R$2011,MATCH(1,S611:S634,0),1)-1,"")</f>
        <v/>
      </c>
      <c r="U635" s="16" t="str">
        <f t="shared" si="118"/>
        <v/>
      </c>
      <c r="V635" s="14" t="str">
        <f t="shared" si="119"/>
        <v/>
      </c>
      <c r="W635" s="14" t="str">
        <f t="shared" si="120"/>
        <v/>
      </c>
      <c r="X635">
        <f t="shared" ca="1" si="110"/>
        <v>1.5683691403903004E-2</v>
      </c>
    </row>
    <row r="636" spans="2:24" x14ac:dyDescent="0.25">
      <c r="B636" s="1">
        <v>41067</v>
      </c>
      <c r="C636" s="13">
        <f>ROW()</f>
        <v>636</v>
      </c>
      <c r="D636">
        <v>0.08</v>
      </c>
      <c r="E636">
        <f t="shared" si="111"/>
        <v>0.08</v>
      </c>
      <c r="F636">
        <v>127.87</v>
      </c>
      <c r="G636">
        <v>47</v>
      </c>
      <c r="H636" s="10">
        <f t="shared" ca="1" si="109"/>
        <v>0.94025504014752592</v>
      </c>
      <c r="I636">
        <v>51.39</v>
      </c>
      <c r="J636">
        <v>78.599999999999994</v>
      </c>
      <c r="K636">
        <v>9.4</v>
      </c>
      <c r="L636">
        <v>14.01</v>
      </c>
      <c r="M636">
        <f ca="1">INDIRECT(J$13&amp;ROW())</f>
        <v>78.599999999999994</v>
      </c>
      <c r="N636">
        <f t="shared" ca="1" si="112"/>
        <v>-7.1799716580066231E-2</v>
      </c>
      <c r="O636" s="14">
        <f t="shared" ca="1" si="113"/>
        <v>-7.1802889919111546E-2</v>
      </c>
      <c r="P636" s="14">
        <f t="shared" ca="1" si="114"/>
        <v>4.7044100299902846E-3</v>
      </c>
      <c r="Q636" s="14">
        <f t="shared" ca="1" si="115"/>
        <v>4.7044100299902846E-3</v>
      </c>
      <c r="R636">
        <f t="shared" ca="1" si="116"/>
        <v>148.05605786618398</v>
      </c>
      <c r="S636" t="str">
        <f t="shared" si="117"/>
        <v/>
      </c>
      <c r="T636" s="17" t="str">
        <f>IF(S636=1,R636/INDEX($R612:$R$2011,MATCH(1,S612:S635,0),1)-1,"")</f>
        <v/>
      </c>
      <c r="U636" s="16" t="str">
        <f t="shared" si="118"/>
        <v/>
      </c>
      <c r="V636" s="14" t="str">
        <f t="shared" si="119"/>
        <v/>
      </c>
      <c r="W636" s="14" t="str">
        <f t="shared" si="120"/>
        <v/>
      </c>
      <c r="X636">
        <f t="shared" ca="1" si="110"/>
        <v>2.2734508136359747E-2</v>
      </c>
    </row>
    <row r="637" spans="2:24" x14ac:dyDescent="0.25">
      <c r="B637" s="1">
        <v>41068</v>
      </c>
      <c r="C637" s="13">
        <f>ROW()</f>
        <v>637</v>
      </c>
      <c r="D637">
        <v>0.08</v>
      </c>
      <c r="E637">
        <f t="shared" si="111"/>
        <v>0.08</v>
      </c>
      <c r="F637">
        <v>128.88999999999999</v>
      </c>
      <c r="G637">
        <v>47.36</v>
      </c>
      <c r="H637" s="10">
        <f t="shared" ca="1" si="109"/>
        <v>0.93722150729447518</v>
      </c>
      <c r="I637">
        <v>49.56</v>
      </c>
      <c r="J637">
        <v>77.84</v>
      </c>
      <c r="K637">
        <v>9.91</v>
      </c>
      <c r="L637">
        <v>14.01</v>
      </c>
      <c r="M637">
        <f ca="1">INDIRECT(J$13&amp;ROW())</f>
        <v>77.84</v>
      </c>
      <c r="N637">
        <f t="shared" ca="1" si="112"/>
        <v>-9.6692111959286731E-3</v>
      </c>
      <c r="O637" s="14">
        <f t="shared" ca="1" si="113"/>
        <v>-9.6723845349739879E-3</v>
      </c>
      <c r="P637" s="14">
        <f t="shared" ca="1" si="114"/>
        <v>4.1708302394103865E-5</v>
      </c>
      <c r="Q637" s="14">
        <f t="shared" ca="1" si="115"/>
        <v>4.1708302394103865E-5</v>
      </c>
      <c r="R637">
        <f t="shared" ca="1" si="116"/>
        <v>146.6244725738392</v>
      </c>
      <c r="S637" t="str">
        <f t="shared" si="117"/>
        <v/>
      </c>
      <c r="T637" s="17" t="str">
        <f>IF(S637=1,R637/INDEX($R613:$R$2011,MATCH(1,S613:S636,0),1)-1,"")</f>
        <v/>
      </c>
      <c r="U637" s="16" t="str">
        <f t="shared" si="118"/>
        <v/>
      </c>
      <c r="V637" s="14" t="str">
        <f t="shared" si="119"/>
        <v/>
      </c>
      <c r="W637" s="14" t="str">
        <f t="shared" si="120"/>
        <v/>
      </c>
      <c r="X637">
        <f t="shared" ca="1" si="110"/>
        <v>-3.2262872556096532E-3</v>
      </c>
    </row>
    <row r="638" spans="2:24" x14ac:dyDescent="0.25">
      <c r="B638" s="1">
        <v>41071</v>
      </c>
      <c r="C638" s="13">
        <f>ROW()</f>
        <v>638</v>
      </c>
      <c r="D638">
        <v>0.09</v>
      </c>
      <c r="E638">
        <f t="shared" si="111"/>
        <v>0.09</v>
      </c>
      <c r="F638">
        <v>127.25</v>
      </c>
      <c r="G638">
        <v>46.64</v>
      </c>
      <c r="H638" s="10">
        <f t="shared" ca="1" si="109"/>
        <v>0.91818434892040468</v>
      </c>
      <c r="I638">
        <v>51.35</v>
      </c>
      <c r="J638">
        <v>73.599999999999994</v>
      </c>
      <c r="K638">
        <v>9.0500000000000007</v>
      </c>
      <c r="L638">
        <v>13.98</v>
      </c>
      <c r="M638">
        <f ca="1">INDIRECT(J$13&amp;ROW())</f>
        <v>73.599999999999994</v>
      </c>
      <c r="N638">
        <f t="shared" ca="1" si="112"/>
        <v>-5.4470709146968277E-2</v>
      </c>
      <c r="O638" s="14">
        <f t="shared" ca="1" si="113"/>
        <v>-5.4474278975732204E-2</v>
      </c>
      <c r="P638" s="14">
        <f t="shared" ca="1" si="114"/>
        <v>2.6275969261240393E-3</v>
      </c>
      <c r="Q638" s="14">
        <f t="shared" ca="1" si="115"/>
        <v>2.6275969261240393E-3</v>
      </c>
      <c r="R638">
        <f t="shared" ca="1" si="116"/>
        <v>138.63773357444197</v>
      </c>
      <c r="S638" t="str">
        <f t="shared" si="117"/>
        <v/>
      </c>
      <c r="T638" s="17" t="str">
        <f>IF(S638=1,R638/INDEX($R614:$R$2011,MATCH(1,S614:S637,0),1)-1,"")</f>
        <v/>
      </c>
      <c r="U638" s="16" t="str">
        <f t="shared" si="118"/>
        <v/>
      </c>
      <c r="V638" s="14" t="str">
        <f t="shared" si="119"/>
        <v/>
      </c>
      <c r="W638" s="14" t="str">
        <f t="shared" si="120"/>
        <v/>
      </c>
      <c r="X638">
        <f t="shared" ca="1" si="110"/>
        <v>-2.0312336225644274E-2</v>
      </c>
    </row>
    <row r="639" spans="2:24" x14ac:dyDescent="0.25">
      <c r="B639" s="1">
        <v>41072</v>
      </c>
      <c r="C639" s="13">
        <f>ROW()</f>
        <v>639</v>
      </c>
      <c r="D639">
        <v>0.09</v>
      </c>
      <c r="E639">
        <f t="shared" si="111"/>
        <v>0.09</v>
      </c>
      <c r="F639">
        <v>128.72</v>
      </c>
      <c r="G639">
        <v>47.18</v>
      </c>
      <c r="H639" s="10">
        <f t="shared" ca="1" si="109"/>
        <v>0.86308462125474794</v>
      </c>
      <c r="I639">
        <v>51.85</v>
      </c>
      <c r="J639">
        <v>79.8</v>
      </c>
      <c r="K639">
        <v>9.19</v>
      </c>
      <c r="L639">
        <v>13.98</v>
      </c>
      <c r="M639">
        <f ca="1">INDIRECT(J$13&amp;ROW())</f>
        <v>79.8</v>
      </c>
      <c r="N639">
        <f t="shared" ca="1" si="112"/>
        <v>8.4239130434782705E-2</v>
      </c>
      <c r="O639" s="14">
        <f t="shared" ca="1" si="113"/>
        <v>8.4235560606018778E-2</v>
      </c>
      <c r="P639" s="14">
        <f t="shared" ca="1" si="114"/>
        <v>7.6474585324778962E-3</v>
      </c>
      <c r="Q639" s="14" t="str">
        <f t="shared" ca="1" si="115"/>
        <v/>
      </c>
      <c r="R639">
        <f t="shared" ca="1" si="116"/>
        <v>150.31645569620204</v>
      </c>
      <c r="S639" t="str">
        <f t="shared" si="117"/>
        <v/>
      </c>
      <c r="T639" s="17" t="str">
        <f>IF(S639=1,R639/INDEX($R615:$R$2011,MATCH(1,S615:S638,0),1)-1,"")</f>
        <v/>
      </c>
      <c r="U639" s="16" t="str">
        <f t="shared" si="118"/>
        <v/>
      </c>
      <c r="V639" s="14" t="str">
        <f t="shared" si="119"/>
        <v/>
      </c>
      <c r="W639" s="14" t="str">
        <f t="shared" si="120"/>
        <v/>
      </c>
      <c r="X639">
        <f t="shared" ca="1" si="110"/>
        <v>-6.000943898732599E-2</v>
      </c>
    </row>
    <row r="640" spans="2:24" x14ac:dyDescent="0.25">
      <c r="B640" s="1">
        <v>41073</v>
      </c>
      <c r="C640" s="13">
        <f>ROW()</f>
        <v>640</v>
      </c>
      <c r="D640">
        <v>0.09</v>
      </c>
      <c r="E640">
        <f t="shared" si="111"/>
        <v>0.09</v>
      </c>
      <c r="F640">
        <v>127.89</v>
      </c>
      <c r="G640">
        <v>46.76</v>
      </c>
      <c r="H640" s="10">
        <f t="shared" ca="1" si="109"/>
        <v>0.86580545194584302</v>
      </c>
      <c r="I640">
        <v>53.1</v>
      </c>
      <c r="J640">
        <v>78.400000000000006</v>
      </c>
      <c r="K640">
        <v>8.6999999999999993</v>
      </c>
      <c r="L640">
        <v>13.2</v>
      </c>
      <c r="M640">
        <f ca="1">INDIRECT(J$13&amp;ROW())</f>
        <v>78.400000000000006</v>
      </c>
      <c r="N640">
        <f t="shared" ca="1" si="112"/>
        <v>-1.7543859649122751E-2</v>
      </c>
      <c r="O640" s="14">
        <f t="shared" ca="1" si="113"/>
        <v>-1.7547429477886678E-2</v>
      </c>
      <c r="P640" s="14">
        <f t="shared" ca="1" si="114"/>
        <v>2.0544181106311988E-4</v>
      </c>
      <c r="Q640" s="14">
        <f t="shared" ca="1" si="115"/>
        <v>2.0544181106311988E-4</v>
      </c>
      <c r="R640">
        <f t="shared" ca="1" si="116"/>
        <v>147.67932489451428</v>
      </c>
      <c r="S640" t="str">
        <f t="shared" si="117"/>
        <v/>
      </c>
      <c r="T640" s="17" t="str">
        <f>IF(S640=1,R640/INDEX($R616:$R$2011,MATCH(1,S616:S639,0),1)-1,"")</f>
        <v/>
      </c>
      <c r="U640" s="16" t="str">
        <f t="shared" si="118"/>
        <v/>
      </c>
      <c r="V640" s="14" t="str">
        <f t="shared" si="119"/>
        <v/>
      </c>
      <c r="W640" s="14" t="str">
        <f t="shared" si="120"/>
        <v/>
      </c>
      <c r="X640">
        <f t="shared" ca="1" si="110"/>
        <v>3.1524495096895595E-3</v>
      </c>
    </row>
    <row r="641" spans="2:24" x14ac:dyDescent="0.25">
      <c r="B641" s="1">
        <v>41074</v>
      </c>
      <c r="C641" s="13">
        <f>ROW()</f>
        <v>641</v>
      </c>
      <c r="D641">
        <v>0.09</v>
      </c>
      <c r="E641">
        <f t="shared" si="111"/>
        <v>0.09</v>
      </c>
      <c r="F641">
        <v>129.25</v>
      </c>
      <c r="G641">
        <v>47.23</v>
      </c>
      <c r="H641" s="10">
        <f t="shared" ca="1" si="109"/>
        <v>0.8217311000138704</v>
      </c>
      <c r="I641">
        <v>51.49</v>
      </c>
      <c r="J641">
        <v>82.44</v>
      </c>
      <c r="K641">
        <v>9.26</v>
      </c>
      <c r="L641">
        <v>13.52</v>
      </c>
      <c r="M641">
        <f ca="1">INDIRECT(J$13&amp;ROW())</f>
        <v>82.44</v>
      </c>
      <c r="N641">
        <f t="shared" ca="1" si="112"/>
        <v>5.1530612244897744E-2</v>
      </c>
      <c r="O641" s="14">
        <f t="shared" ca="1" si="113"/>
        <v>5.1527042416133817E-2</v>
      </c>
      <c r="P641" s="14">
        <f t="shared" ca="1" si="114"/>
        <v>2.9966023082372019E-3</v>
      </c>
      <c r="Q641" s="14" t="str">
        <f t="shared" ca="1" si="115"/>
        <v/>
      </c>
      <c r="R641">
        <f t="shared" ca="1" si="116"/>
        <v>155.28933092224176</v>
      </c>
      <c r="S641" t="str">
        <f t="shared" si="117"/>
        <v/>
      </c>
      <c r="T641" s="17" t="str">
        <f>IF(S641=1,R641/INDEX($R617:$R$2011,MATCH(1,S617:S640,0),1)-1,"")</f>
        <v/>
      </c>
      <c r="U641" s="16" t="str">
        <f t="shared" si="118"/>
        <v/>
      </c>
      <c r="V641" s="14" t="str">
        <f t="shared" si="119"/>
        <v/>
      </c>
      <c r="W641" s="14" t="str">
        <f t="shared" si="120"/>
        <v/>
      </c>
      <c r="X641">
        <f t="shared" ca="1" si="110"/>
        <v>-5.0905606834558886E-2</v>
      </c>
    </row>
    <row r="642" spans="2:24" x14ac:dyDescent="0.25">
      <c r="B642" s="1">
        <v>41075</v>
      </c>
      <c r="C642" s="13">
        <f>ROW()</f>
        <v>642</v>
      </c>
      <c r="D642">
        <v>0.08</v>
      </c>
      <c r="E642">
        <f t="shared" si="111"/>
        <v>0.08</v>
      </c>
      <c r="F642">
        <v>130.57</v>
      </c>
      <c r="G642">
        <v>47.78</v>
      </c>
      <c r="H642" s="10">
        <f t="shared" ca="1" si="109"/>
        <v>0.81806061310293421</v>
      </c>
      <c r="I642">
        <v>50.14</v>
      </c>
      <c r="J642">
        <v>77.319999999999993</v>
      </c>
      <c r="K642">
        <v>9.6300000000000008</v>
      </c>
      <c r="L642">
        <v>13.84</v>
      </c>
      <c r="M642">
        <f ca="1">INDIRECT(J$13&amp;ROW())</f>
        <v>77.319999999999993</v>
      </c>
      <c r="N642">
        <f t="shared" ca="1" si="112"/>
        <v>-6.2105773896167005E-2</v>
      </c>
      <c r="O642" s="14">
        <f t="shared" ca="1" si="113"/>
        <v>-6.210894723521232E-2</v>
      </c>
      <c r="P642" s="14">
        <f t="shared" ca="1" si="114"/>
        <v>3.468592664550638E-3</v>
      </c>
      <c r="Q642" s="14">
        <f t="shared" ca="1" si="115"/>
        <v>3.468592664550638E-3</v>
      </c>
      <c r="R642">
        <f t="shared" ca="1" si="116"/>
        <v>145.64496684749795</v>
      </c>
      <c r="S642" t="str">
        <f t="shared" si="117"/>
        <v/>
      </c>
      <c r="T642" s="17" t="str">
        <f>IF(S642=1,R642/INDEX($R618:$R$2011,MATCH(1,S618:S641,0),1)-1,"")</f>
        <v/>
      </c>
      <c r="U642" s="16" t="str">
        <f t="shared" si="118"/>
        <v/>
      </c>
      <c r="V642" s="14" t="str">
        <f t="shared" si="119"/>
        <v/>
      </c>
      <c r="W642" s="14" t="str">
        <f t="shared" si="120"/>
        <v/>
      </c>
      <c r="X642">
        <f t="shared" ca="1" si="110"/>
        <v>-4.4667737546677652E-3</v>
      </c>
    </row>
    <row r="643" spans="2:24" x14ac:dyDescent="0.25">
      <c r="B643" s="1">
        <v>41078</v>
      </c>
      <c r="C643" s="13">
        <f>ROW()</f>
        <v>643</v>
      </c>
      <c r="D643">
        <v>0.09</v>
      </c>
      <c r="E643">
        <f t="shared" si="111"/>
        <v>0.09</v>
      </c>
      <c r="F643">
        <v>130.82</v>
      </c>
      <c r="G643">
        <v>47.9</v>
      </c>
      <c r="H643" s="10">
        <f t="shared" ca="1" si="109"/>
        <v>0.83221796306083595</v>
      </c>
      <c r="I643">
        <v>48.51</v>
      </c>
      <c r="J643">
        <v>73.959999999999994</v>
      </c>
      <c r="K643">
        <v>10.45</v>
      </c>
      <c r="L643">
        <v>14.48</v>
      </c>
      <c r="M643">
        <f ca="1">INDIRECT(J$13&amp;ROW())</f>
        <v>73.959999999999994</v>
      </c>
      <c r="N643">
        <f t="shared" ca="1" si="112"/>
        <v>-4.3455768235902692E-2</v>
      </c>
      <c r="O643" s="14">
        <f t="shared" ca="1" si="113"/>
        <v>-4.3459338064666619E-2</v>
      </c>
      <c r="P643" s="14">
        <f t="shared" ca="1" si="114"/>
        <v>1.6196721031651543E-3</v>
      </c>
      <c r="Q643" s="14">
        <f t="shared" ca="1" si="115"/>
        <v>1.6196721031651543E-3</v>
      </c>
      <c r="R643">
        <f t="shared" ca="1" si="116"/>
        <v>139.31585292344735</v>
      </c>
      <c r="S643" t="str">
        <f t="shared" si="117"/>
        <v/>
      </c>
      <c r="T643" s="17" t="str">
        <f>IF(S643=1,R643/INDEX($R619:$R$2011,MATCH(1,S619:S642,0),1)-1,"")</f>
        <v/>
      </c>
      <c r="U643" s="16" t="str">
        <f t="shared" si="118"/>
        <v/>
      </c>
      <c r="V643" s="14" t="str">
        <f t="shared" si="119"/>
        <v/>
      </c>
      <c r="W643" s="14" t="str">
        <f t="shared" si="120"/>
        <v/>
      </c>
      <c r="X643">
        <f t="shared" ca="1" si="110"/>
        <v>1.7305991427948628E-2</v>
      </c>
    </row>
    <row r="644" spans="2:24" x14ac:dyDescent="0.25">
      <c r="B644" s="1">
        <v>41079</v>
      </c>
      <c r="C644" s="13">
        <f>ROW()</f>
        <v>644</v>
      </c>
      <c r="D644">
        <v>0.08</v>
      </c>
      <c r="E644">
        <f t="shared" si="111"/>
        <v>0.08</v>
      </c>
      <c r="F644">
        <v>132.09</v>
      </c>
      <c r="G644">
        <v>48.48</v>
      </c>
      <c r="H644" s="10">
        <f t="shared" ca="1" si="109"/>
        <v>0.83715115149575203</v>
      </c>
      <c r="I644">
        <v>48.04</v>
      </c>
      <c r="J644">
        <v>67.88</v>
      </c>
      <c r="K644">
        <v>10.65</v>
      </c>
      <c r="L644">
        <v>14.65</v>
      </c>
      <c r="M644">
        <f ca="1">INDIRECT(J$13&amp;ROW())</f>
        <v>67.88</v>
      </c>
      <c r="N644">
        <f t="shared" ca="1" si="112"/>
        <v>-8.2206598161168154E-2</v>
      </c>
      <c r="O644" s="14">
        <f t="shared" ca="1" si="113"/>
        <v>-8.2209771500213469E-2</v>
      </c>
      <c r="P644" s="14">
        <f t="shared" ca="1" si="114"/>
        <v>6.2403022114353229E-3</v>
      </c>
      <c r="Q644" s="14">
        <f t="shared" ca="1" si="115"/>
        <v>6.2403022114353229E-3</v>
      </c>
      <c r="R644">
        <f t="shared" ca="1" si="116"/>
        <v>127.86317058468912</v>
      </c>
      <c r="S644" t="str">
        <f t="shared" si="117"/>
        <v/>
      </c>
      <c r="T644" s="17" t="str">
        <f>IF(S644=1,R644/INDEX($R620:$R$2011,MATCH(1,S620:S643,0),1)-1,"")</f>
        <v/>
      </c>
      <c r="U644" s="16" t="str">
        <f t="shared" si="118"/>
        <v/>
      </c>
      <c r="V644" s="14" t="str">
        <f t="shared" si="119"/>
        <v/>
      </c>
      <c r="W644" s="14" t="str">
        <f t="shared" si="120"/>
        <v/>
      </c>
      <c r="X644">
        <f t="shared" ca="1" si="110"/>
        <v>5.9277600987752525E-3</v>
      </c>
    </row>
    <row r="645" spans="2:24" x14ac:dyDescent="0.25">
      <c r="B645" s="1">
        <v>41080</v>
      </c>
      <c r="C645" s="13">
        <f>ROW()</f>
        <v>645</v>
      </c>
      <c r="D645">
        <v>0.08</v>
      </c>
      <c r="E645">
        <f t="shared" si="111"/>
        <v>0.08</v>
      </c>
      <c r="F645">
        <v>131.88</v>
      </c>
      <c r="G645">
        <v>48.43</v>
      </c>
      <c r="H645" s="10">
        <f t="shared" ca="1" si="109"/>
        <v>0.82726068984382273</v>
      </c>
      <c r="I645">
        <v>46.79</v>
      </c>
      <c r="J645">
        <v>66.52</v>
      </c>
      <c r="K645">
        <v>11.08</v>
      </c>
      <c r="L645">
        <v>14.9</v>
      </c>
      <c r="M645">
        <f ca="1">INDIRECT(J$13&amp;ROW())</f>
        <v>66.52</v>
      </c>
      <c r="N645">
        <f t="shared" ca="1" si="112"/>
        <v>-2.0035356511490909E-2</v>
      </c>
      <c r="O645" s="14">
        <f t="shared" ca="1" si="113"/>
        <v>-2.0038529850536224E-2</v>
      </c>
      <c r="P645" s="14">
        <f t="shared" ca="1" si="114"/>
        <v>2.8305847846860316E-4</v>
      </c>
      <c r="Q645" s="14">
        <f t="shared" ca="1" si="115"/>
        <v>2.8305847846860316E-4</v>
      </c>
      <c r="R645">
        <f t="shared" ca="1" si="116"/>
        <v>125.30138637733529</v>
      </c>
      <c r="S645" t="str">
        <f t="shared" si="117"/>
        <v/>
      </c>
      <c r="T645" s="17" t="str">
        <f>IF(S645=1,R645/INDEX($R621:$R$2011,MATCH(1,S621:S644,0),1)-1,"")</f>
        <v/>
      </c>
      <c r="U645" s="16" t="str">
        <f t="shared" si="118"/>
        <v/>
      </c>
      <c r="V645" s="14" t="str">
        <f t="shared" si="119"/>
        <v/>
      </c>
      <c r="W645" s="14" t="str">
        <f t="shared" si="120"/>
        <v/>
      </c>
      <c r="X645">
        <f t="shared" ca="1" si="110"/>
        <v>-1.1814427578888058E-2</v>
      </c>
    </row>
    <row r="646" spans="2:24" x14ac:dyDescent="0.25">
      <c r="B646" s="1">
        <v>41081</v>
      </c>
      <c r="C646" s="13">
        <f>ROW()</f>
        <v>646</v>
      </c>
      <c r="D646">
        <v>0.08</v>
      </c>
      <c r="E646">
        <f t="shared" si="111"/>
        <v>0.08</v>
      </c>
      <c r="F646">
        <v>128.91999999999999</v>
      </c>
      <c r="G646">
        <v>47.18</v>
      </c>
      <c r="H646" s="10">
        <f t="shared" ca="1" si="109"/>
        <v>0.88105471690709247</v>
      </c>
      <c r="I646">
        <v>49.38</v>
      </c>
      <c r="J646">
        <v>63.72</v>
      </c>
      <c r="K646">
        <v>9.77</v>
      </c>
      <c r="L646">
        <v>14.54</v>
      </c>
      <c r="M646">
        <f ca="1">INDIRECT(J$13&amp;ROW())</f>
        <v>63.72</v>
      </c>
      <c r="N646">
        <f t="shared" ca="1" si="112"/>
        <v>-4.2092603728202005E-2</v>
      </c>
      <c r="O646" s="14">
        <f t="shared" ca="1" si="113"/>
        <v>-4.209577706724732E-2</v>
      </c>
      <c r="P646" s="14">
        <f t="shared" ca="1" si="114"/>
        <v>1.5117779678509593E-3</v>
      </c>
      <c r="Q646" s="14">
        <f t="shared" ca="1" si="115"/>
        <v>1.5117779678509593E-3</v>
      </c>
      <c r="R646">
        <f t="shared" ca="1" si="116"/>
        <v>120.02712477395978</v>
      </c>
      <c r="S646" t="str">
        <f t="shared" si="117"/>
        <v/>
      </c>
      <c r="T646" s="17" t="str">
        <f>IF(S646=1,R646/INDEX($R622:$R$2011,MATCH(1,S622:S645,0),1)-1,"")</f>
        <v/>
      </c>
      <c r="U646" s="16" t="str">
        <f t="shared" si="118"/>
        <v/>
      </c>
      <c r="V646" s="14" t="str">
        <f t="shared" si="119"/>
        <v/>
      </c>
      <c r="W646" s="14" t="str">
        <f t="shared" si="120"/>
        <v/>
      </c>
      <c r="X646">
        <f t="shared" ca="1" si="110"/>
        <v>6.5026693185947712E-2</v>
      </c>
    </row>
    <row r="647" spans="2:24" x14ac:dyDescent="0.25">
      <c r="B647" s="1">
        <v>41082</v>
      </c>
      <c r="C647" s="13">
        <f>ROW()</f>
        <v>647</v>
      </c>
      <c r="D647">
        <v>0.08</v>
      </c>
      <c r="E647">
        <f t="shared" si="111"/>
        <v>0.08</v>
      </c>
      <c r="F647">
        <v>129.91</v>
      </c>
      <c r="G647">
        <v>47.53</v>
      </c>
      <c r="H647" s="10">
        <f t="shared" ca="1" si="109"/>
        <v>0.93165089840228366</v>
      </c>
      <c r="I647">
        <v>46.52</v>
      </c>
      <c r="J647">
        <v>70.8</v>
      </c>
      <c r="K647">
        <v>10.78</v>
      </c>
      <c r="L647">
        <v>15</v>
      </c>
      <c r="M647">
        <f ca="1">INDIRECT(J$13&amp;ROW())</f>
        <v>70.8</v>
      </c>
      <c r="N647">
        <f t="shared" ca="1" si="112"/>
        <v>0.11111111111111116</v>
      </c>
      <c r="O647" s="14">
        <f t="shared" ca="1" si="113"/>
        <v>0.11110793777206585</v>
      </c>
      <c r="P647" s="14">
        <f t="shared" ca="1" si="114"/>
        <v>1.3069548442641566E-2</v>
      </c>
      <c r="Q647" s="14" t="str">
        <f t="shared" ca="1" si="115"/>
        <v/>
      </c>
      <c r="R647">
        <f t="shared" ca="1" si="116"/>
        <v>133.36347197106645</v>
      </c>
      <c r="S647" t="str">
        <f t="shared" si="117"/>
        <v/>
      </c>
      <c r="T647" s="17" t="str">
        <f>IF(S647=1,R647/INDEX($R623:$R$2011,MATCH(1,S623:S646,0),1)-1,"")</f>
        <v/>
      </c>
      <c r="U647" s="16" t="str">
        <f t="shared" si="118"/>
        <v/>
      </c>
      <c r="V647" s="14" t="str">
        <f t="shared" si="119"/>
        <v/>
      </c>
      <c r="W647" s="14" t="str">
        <f t="shared" si="120"/>
        <v/>
      </c>
      <c r="X647">
        <f t="shared" ca="1" si="110"/>
        <v>5.7426832322976566E-2</v>
      </c>
    </row>
    <row r="648" spans="2:24" x14ac:dyDescent="0.25">
      <c r="B648" s="1">
        <v>41085</v>
      </c>
      <c r="C648" s="13">
        <f>ROW()</f>
        <v>648</v>
      </c>
      <c r="D648">
        <v>0.09</v>
      </c>
      <c r="E648">
        <f t="shared" si="111"/>
        <v>0.09</v>
      </c>
      <c r="F648">
        <v>127.83</v>
      </c>
      <c r="G648">
        <v>46.68</v>
      </c>
      <c r="H648" s="10">
        <f t="shared" ca="1" si="109"/>
        <v>0.96047994848938234</v>
      </c>
      <c r="I648">
        <v>48.42</v>
      </c>
      <c r="J648">
        <v>63.56</v>
      </c>
      <c r="K648">
        <v>10</v>
      </c>
      <c r="L648">
        <v>14.43</v>
      </c>
      <c r="M648">
        <f ca="1">INDIRECT(J$13&amp;ROW())</f>
        <v>63.56</v>
      </c>
      <c r="N648">
        <f t="shared" ca="1" si="112"/>
        <v>-0.1022598870056497</v>
      </c>
      <c r="O648" s="14">
        <f t="shared" ca="1" si="113"/>
        <v>-0.10226345683441362</v>
      </c>
      <c r="P648" s="14">
        <f t="shared" ca="1" si="114"/>
        <v>9.8107576552478384E-3</v>
      </c>
      <c r="Q648" s="14">
        <f t="shared" ca="1" si="115"/>
        <v>9.8107576552478384E-3</v>
      </c>
      <c r="R648">
        <f t="shared" ca="1" si="116"/>
        <v>119.72573839662407</v>
      </c>
      <c r="S648" t="str">
        <f t="shared" si="117"/>
        <v/>
      </c>
      <c r="T648" s="17" t="str">
        <f>IF(S648=1,R648/INDEX($R624:$R$2011,MATCH(1,S624:S647,0),1)-1,"")</f>
        <v/>
      </c>
      <c r="U648" s="16" t="str">
        <f t="shared" si="118"/>
        <v/>
      </c>
      <c r="V648" s="14" t="str">
        <f t="shared" si="119"/>
        <v/>
      </c>
      <c r="W648" s="14" t="str">
        <f t="shared" si="120"/>
        <v/>
      </c>
      <c r="X648">
        <f t="shared" ca="1" si="110"/>
        <v>3.0944047965325294E-2</v>
      </c>
    </row>
    <row r="649" spans="2:24" x14ac:dyDescent="0.25">
      <c r="B649" s="1">
        <v>41086</v>
      </c>
      <c r="C649" s="13">
        <f>ROW()</f>
        <v>649</v>
      </c>
      <c r="D649">
        <v>0.08</v>
      </c>
      <c r="E649">
        <f t="shared" si="111"/>
        <v>0.08</v>
      </c>
      <c r="F649">
        <v>128.47</v>
      </c>
      <c r="G649">
        <v>46.94</v>
      </c>
      <c r="H649" s="10">
        <f t="shared" ca="1" si="109"/>
        <v>0.95155275119406901</v>
      </c>
      <c r="I649">
        <v>47.42</v>
      </c>
      <c r="J649">
        <v>68.56</v>
      </c>
      <c r="K649">
        <v>10.29</v>
      </c>
      <c r="L649">
        <v>14.73</v>
      </c>
      <c r="M649">
        <f ca="1">INDIRECT(J$13&amp;ROW())</f>
        <v>68.56</v>
      </c>
      <c r="N649">
        <f t="shared" ca="1" si="112"/>
        <v>7.8665827564506019E-2</v>
      </c>
      <c r="O649" s="14">
        <f t="shared" ca="1" si="113"/>
        <v>7.8662654225460704E-2</v>
      </c>
      <c r="P649" s="14">
        <f t="shared" ca="1" si="114"/>
        <v>6.7038172939571233E-3</v>
      </c>
      <c r="Q649" s="14" t="str">
        <f t="shared" ca="1" si="115"/>
        <v/>
      </c>
      <c r="R649">
        <f t="shared" ca="1" si="116"/>
        <v>129.14406268836606</v>
      </c>
      <c r="S649" t="str">
        <f t="shared" si="117"/>
        <v/>
      </c>
      <c r="T649" s="17" t="str">
        <f>IF(S649=1,R649/INDEX($R625:$R$2011,MATCH(1,S625:S648,0),1)-1,"")</f>
        <v/>
      </c>
      <c r="U649" s="16" t="str">
        <f t="shared" si="118"/>
        <v/>
      </c>
      <c r="V649" s="14" t="str">
        <f t="shared" si="119"/>
        <v/>
      </c>
      <c r="W649" s="14" t="str">
        <f t="shared" si="120"/>
        <v/>
      </c>
      <c r="X649">
        <f t="shared" ca="1" si="110"/>
        <v>-9.2945170894549092E-3</v>
      </c>
    </row>
    <row r="650" spans="2:24" x14ac:dyDescent="0.25">
      <c r="B650" s="1">
        <v>41087</v>
      </c>
      <c r="C650" s="13">
        <f>ROW()</f>
        <v>650</v>
      </c>
      <c r="D650">
        <v>0.08</v>
      </c>
      <c r="E650">
        <f t="shared" si="111"/>
        <v>0.08</v>
      </c>
      <c r="F650">
        <v>129.63</v>
      </c>
      <c r="G650">
        <v>47.38</v>
      </c>
      <c r="H650" s="10">
        <f t="shared" ca="1" si="109"/>
        <v>0.96332535579117951</v>
      </c>
      <c r="I650">
        <v>47.34</v>
      </c>
      <c r="J650">
        <v>66.680000000000007</v>
      </c>
      <c r="K650">
        <v>10.23</v>
      </c>
      <c r="L650">
        <v>14.78</v>
      </c>
      <c r="M650">
        <f ca="1">INDIRECT(J$13&amp;ROW())</f>
        <v>66.680000000000007</v>
      </c>
      <c r="N650">
        <f t="shared" ca="1" si="112"/>
        <v>-2.742123687281206E-2</v>
      </c>
      <c r="O650" s="14">
        <f t="shared" ca="1" si="113"/>
        <v>-2.7424410211857375E-2</v>
      </c>
      <c r="P650" s="14">
        <f t="shared" ca="1" si="114"/>
        <v>5.8613485920920117E-4</v>
      </c>
      <c r="Q650" s="14">
        <f t="shared" ca="1" si="115"/>
        <v>5.8613485920920117E-4</v>
      </c>
      <c r="R650">
        <f t="shared" ca="1" si="116"/>
        <v>125.60277275467109</v>
      </c>
      <c r="S650" t="str">
        <f t="shared" si="117"/>
        <v/>
      </c>
      <c r="T650" s="17" t="str">
        <f>IF(S650=1,R650/INDEX($R626:$R$2011,MATCH(1,S626:S649,0),1)-1,"")</f>
        <v/>
      </c>
      <c r="U650" s="16" t="str">
        <f t="shared" si="118"/>
        <v/>
      </c>
      <c r="V650" s="14" t="str">
        <f t="shared" si="119"/>
        <v/>
      </c>
      <c r="W650" s="14" t="str">
        <f t="shared" si="120"/>
        <v/>
      </c>
      <c r="X650">
        <f t="shared" ca="1" si="110"/>
        <v>1.2371993651783975E-2</v>
      </c>
    </row>
    <row r="651" spans="2:24" x14ac:dyDescent="0.25">
      <c r="B651" s="1">
        <v>41088</v>
      </c>
      <c r="C651" s="13">
        <f>ROW()</f>
        <v>651</v>
      </c>
      <c r="D651">
        <v>0.08</v>
      </c>
      <c r="E651">
        <f t="shared" si="111"/>
        <v>0.08</v>
      </c>
      <c r="F651">
        <v>129.26</v>
      </c>
      <c r="G651">
        <v>47.4</v>
      </c>
      <c r="H651" s="10">
        <f t="shared" ca="1" si="109"/>
        <v>0.95872007239503276</v>
      </c>
      <c r="I651">
        <v>46.55</v>
      </c>
      <c r="J651">
        <v>67.239999999999995</v>
      </c>
      <c r="K651">
        <v>10.53</v>
      </c>
      <c r="L651">
        <v>15.05</v>
      </c>
      <c r="M651">
        <f ca="1">INDIRECT(J$13&amp;ROW())</f>
        <v>67.239999999999995</v>
      </c>
      <c r="N651">
        <f t="shared" ca="1" si="112"/>
        <v>8.3983203359325742E-3</v>
      </c>
      <c r="O651" s="14">
        <f t="shared" ca="1" si="113"/>
        <v>8.3951469968872594E-3</v>
      </c>
      <c r="P651" s="14">
        <f t="shared" ca="1" si="114"/>
        <v>1.3477665923217894E-4</v>
      </c>
      <c r="Q651" s="14" t="str">
        <f t="shared" ca="1" si="115"/>
        <v/>
      </c>
      <c r="R651">
        <f t="shared" ca="1" si="116"/>
        <v>126.65762507534616</v>
      </c>
      <c r="S651" t="str">
        <f t="shared" si="117"/>
        <v/>
      </c>
      <c r="T651" s="17" t="str">
        <f>IF(S651=1,R651/INDEX($R627:$R$2011,MATCH(1,S627:S650,0),1)-1,"")</f>
        <v/>
      </c>
      <c r="U651" s="16" t="str">
        <f t="shared" si="118"/>
        <v/>
      </c>
      <c r="V651" s="14" t="str">
        <f t="shared" si="119"/>
        <v/>
      </c>
      <c r="W651" s="14" t="str">
        <f t="shared" si="120"/>
        <v/>
      </c>
      <c r="X651">
        <f t="shared" ca="1" si="110"/>
        <v>-4.7806105885840819E-3</v>
      </c>
    </row>
    <row r="652" spans="2:24" x14ac:dyDescent="0.25">
      <c r="B652" s="1">
        <v>41089</v>
      </c>
      <c r="C652" s="13">
        <f>ROW()</f>
        <v>652</v>
      </c>
      <c r="D652">
        <v>7.0000000000000007E-2</v>
      </c>
      <c r="E652">
        <f t="shared" si="111"/>
        <v>7.0000000000000007E-2</v>
      </c>
      <c r="F652">
        <v>132.47999999999999</v>
      </c>
      <c r="G652">
        <v>48.71</v>
      </c>
      <c r="H652" s="10">
        <f t="shared" ca="1" si="109"/>
        <v>0.88799264920165377</v>
      </c>
      <c r="I652">
        <v>44.79</v>
      </c>
      <c r="J652">
        <v>65.040000000000006</v>
      </c>
      <c r="K652">
        <v>11.25</v>
      </c>
      <c r="L652">
        <v>15.54</v>
      </c>
      <c r="M652">
        <f ca="1">INDIRECT(J$13&amp;ROW())</f>
        <v>65.040000000000006</v>
      </c>
      <c r="N652">
        <f t="shared" ca="1" si="112"/>
        <v>-3.2718619869125387E-2</v>
      </c>
      <c r="O652" s="14">
        <f t="shared" ca="1" si="113"/>
        <v>-3.2721396678989656E-2</v>
      </c>
      <c r="P652" s="14">
        <f t="shared" ca="1" si="114"/>
        <v>8.7067536361311196E-4</v>
      </c>
      <c r="Q652" s="14">
        <f t="shared" ca="1" si="115"/>
        <v>8.7067536361311196E-4</v>
      </c>
      <c r="R652">
        <f t="shared" ca="1" si="116"/>
        <v>122.5135623869797</v>
      </c>
      <c r="S652">
        <f t="shared" si="117"/>
        <v>1</v>
      </c>
      <c r="T652" s="17">
        <f ca="1">IF(S652=1,R652/INDEX($R628:$R$2011,MATCH(1,S628:S651,0),1)-1,"")</f>
        <v>-0.20875912408759145</v>
      </c>
      <c r="U652" s="16">
        <f t="shared" ca="1" si="118"/>
        <v>-0.2088174387140127</v>
      </c>
      <c r="V652" s="14">
        <f t="shared" ca="1" si="119"/>
        <v>2.1546851626620515E-2</v>
      </c>
      <c r="W652" s="14">
        <f t="shared" ca="1" si="120"/>
        <v>2.1546851626620515E-2</v>
      </c>
      <c r="X652">
        <f t="shared" ca="1" si="110"/>
        <v>-7.3772757272819803E-2</v>
      </c>
    </row>
    <row r="653" spans="2:24" x14ac:dyDescent="0.25">
      <c r="B653" s="1">
        <v>41092</v>
      </c>
      <c r="C653" s="13">
        <f>ROW()</f>
        <v>653</v>
      </c>
      <c r="D653">
        <v>0.08</v>
      </c>
      <c r="E653">
        <f t="shared" si="111"/>
        <v>0.08</v>
      </c>
      <c r="F653">
        <v>132.88</v>
      </c>
      <c r="G653">
        <v>48.83</v>
      </c>
      <c r="H653" s="10">
        <f t="shared" ca="1" si="109"/>
        <v>0.86665595730411138</v>
      </c>
      <c r="I653">
        <v>43.82</v>
      </c>
      <c r="J653">
        <v>60.84</v>
      </c>
      <c r="K653">
        <v>11.97</v>
      </c>
      <c r="L653">
        <v>15.91</v>
      </c>
      <c r="M653">
        <f ca="1">INDIRECT(J$13&amp;ROW())</f>
        <v>60.84</v>
      </c>
      <c r="N653">
        <f t="shared" ca="1" si="112"/>
        <v>-6.4575645756457578E-2</v>
      </c>
      <c r="O653" s="14">
        <f t="shared" ca="1" si="113"/>
        <v>-6.4578819095502893E-2</v>
      </c>
      <c r="P653" s="14">
        <f t="shared" ca="1" si="114"/>
        <v>3.7656179486296581E-3</v>
      </c>
      <c r="Q653" s="14">
        <f t="shared" ca="1" si="115"/>
        <v>3.7656179486296581E-3</v>
      </c>
      <c r="R653">
        <f t="shared" ca="1" si="116"/>
        <v>114.60216998191643</v>
      </c>
      <c r="S653" t="str">
        <f t="shared" si="117"/>
        <v/>
      </c>
      <c r="T653" s="17" t="str">
        <f>IF(S653=1,R653/INDEX($R629:$R$2011,MATCH(1,S629:S652,0),1)-1,"")</f>
        <v/>
      </c>
      <c r="U653" s="16" t="str">
        <f t="shared" si="118"/>
        <v/>
      </c>
      <c r="V653" s="14" t="str">
        <f t="shared" si="119"/>
        <v/>
      </c>
      <c r="W653" s="14" t="str">
        <f t="shared" si="120"/>
        <v/>
      </c>
      <c r="X653">
        <f t="shared" ca="1" si="110"/>
        <v>-2.4028005092975722E-2</v>
      </c>
    </row>
    <row r="654" spans="2:24" x14ac:dyDescent="0.25">
      <c r="B654" s="1">
        <v>41093</v>
      </c>
      <c r="C654" s="13">
        <f>ROW()</f>
        <v>654</v>
      </c>
      <c r="D654">
        <v>0.08</v>
      </c>
      <c r="E654">
        <f t="shared" si="111"/>
        <v>0.08</v>
      </c>
      <c r="F654">
        <v>133.75</v>
      </c>
      <c r="G654">
        <v>49.27</v>
      </c>
      <c r="H654" s="10">
        <f t="shared" ca="1" si="109"/>
        <v>0.85006027255588212</v>
      </c>
      <c r="I654">
        <v>43.01</v>
      </c>
      <c r="J654">
        <v>56.88</v>
      </c>
      <c r="K654">
        <v>12.21</v>
      </c>
      <c r="L654">
        <v>16.12</v>
      </c>
      <c r="M654">
        <f ca="1">INDIRECT(J$13&amp;ROW())</f>
        <v>56.88</v>
      </c>
      <c r="N654">
        <f t="shared" ca="1" si="112"/>
        <v>-6.5088757396449703E-2</v>
      </c>
      <c r="O654" s="14">
        <f t="shared" ca="1" si="113"/>
        <v>-6.5091930735495018E-2</v>
      </c>
      <c r="P654" s="14">
        <f t="shared" ca="1" si="114"/>
        <v>3.8288550451754336E-3</v>
      </c>
      <c r="Q654" s="14">
        <f t="shared" ca="1" si="115"/>
        <v>3.8288550451754336E-3</v>
      </c>
      <c r="R654">
        <f t="shared" ca="1" si="116"/>
        <v>107.14285714285678</v>
      </c>
      <c r="S654" t="str">
        <f t="shared" si="117"/>
        <v/>
      </c>
      <c r="T654" s="17" t="str">
        <f>IF(S654=1,R654/INDEX($R630:$R$2011,MATCH(1,S630:S653,0),1)-1,"")</f>
        <v/>
      </c>
      <c r="U654" s="16" t="str">
        <f t="shared" si="118"/>
        <v/>
      </c>
      <c r="V654" s="14" t="str">
        <f t="shared" si="119"/>
        <v/>
      </c>
      <c r="W654" s="14" t="str">
        <f t="shared" si="120"/>
        <v/>
      </c>
      <c r="X654">
        <f t="shared" ca="1" si="110"/>
        <v>-1.9149103641833923E-2</v>
      </c>
    </row>
    <row r="655" spans="2:24" x14ac:dyDescent="0.25">
      <c r="B655" s="1">
        <v>41095</v>
      </c>
      <c r="C655" s="13">
        <f>ROW()</f>
        <v>655</v>
      </c>
      <c r="D655">
        <v>7.0000000000000007E-2</v>
      </c>
      <c r="E655">
        <f t="shared" si="111"/>
        <v>7.0000000000000007E-2</v>
      </c>
      <c r="F655">
        <v>133.15</v>
      </c>
      <c r="G655">
        <v>49.07</v>
      </c>
      <c r="H655" s="10">
        <f t="shared" ca="1" si="109"/>
        <v>0.88242405619396991</v>
      </c>
      <c r="I655">
        <v>43.96</v>
      </c>
      <c r="J655">
        <v>55.6</v>
      </c>
      <c r="K655">
        <v>11.75</v>
      </c>
      <c r="L655">
        <v>16.07</v>
      </c>
      <c r="M655">
        <f ca="1">INDIRECT(J$13&amp;ROW())</f>
        <v>55.6</v>
      </c>
      <c r="N655">
        <f t="shared" ca="1" si="112"/>
        <v>-2.2503516174402272E-2</v>
      </c>
      <c r="O655" s="14">
        <f t="shared" ca="1" si="113"/>
        <v>-2.250629298426654E-2</v>
      </c>
      <c r="P655" s="14">
        <f t="shared" ca="1" si="114"/>
        <v>3.7218531445437614E-4</v>
      </c>
      <c r="Q655" s="14">
        <f t="shared" ca="1" si="115"/>
        <v>3.7218531445437614E-4</v>
      </c>
      <c r="R655">
        <f t="shared" ca="1" si="116"/>
        <v>104.73176612417083</v>
      </c>
      <c r="S655" t="str">
        <f t="shared" si="117"/>
        <v/>
      </c>
      <c r="T655" s="17" t="str">
        <f>IF(S655=1,R655/INDEX($R631:$R$2011,MATCH(1,S631:S654,0),1)-1,"")</f>
        <v/>
      </c>
      <c r="U655" s="16" t="str">
        <f t="shared" si="118"/>
        <v/>
      </c>
      <c r="V655" s="14" t="str">
        <f t="shared" si="119"/>
        <v/>
      </c>
      <c r="W655" s="14" t="str">
        <f t="shared" si="120"/>
        <v/>
      </c>
      <c r="X655">
        <f t="shared" ca="1" si="110"/>
        <v>3.8072339906886001E-2</v>
      </c>
    </row>
    <row r="656" spans="2:24" x14ac:dyDescent="0.25">
      <c r="B656" s="1">
        <v>41096</v>
      </c>
      <c r="C656" s="13">
        <f>ROW()</f>
        <v>656</v>
      </c>
      <c r="D656">
        <v>7.0000000000000007E-2</v>
      </c>
      <c r="E656">
        <f t="shared" si="111"/>
        <v>7.0000000000000007E-2</v>
      </c>
      <c r="F656">
        <v>131.88</v>
      </c>
      <c r="G656">
        <v>48.52</v>
      </c>
      <c r="H656" s="10">
        <f t="shared" ca="1" si="109"/>
        <v>0.90918619864819872</v>
      </c>
      <c r="I656">
        <v>43.33</v>
      </c>
      <c r="J656">
        <v>57.6</v>
      </c>
      <c r="K656">
        <v>11.89</v>
      </c>
      <c r="L656">
        <v>16.07</v>
      </c>
      <c r="M656">
        <f ca="1">INDIRECT(J$13&amp;ROW())</f>
        <v>57.6</v>
      </c>
      <c r="N656">
        <f t="shared" ca="1" si="112"/>
        <v>3.5971223021582732E-2</v>
      </c>
      <c r="O656" s="14">
        <f t="shared" ca="1" si="113"/>
        <v>3.5968446211718463E-2</v>
      </c>
      <c r="P656" s="14">
        <f t="shared" ca="1" si="114"/>
        <v>1.5352788243168641E-3</v>
      </c>
      <c r="Q656" s="14" t="str">
        <f t="shared" ca="1" si="115"/>
        <v/>
      </c>
      <c r="R656">
        <f t="shared" ca="1" si="116"/>
        <v>108.49909584086762</v>
      </c>
      <c r="S656" t="str">
        <f t="shared" si="117"/>
        <v/>
      </c>
      <c r="T656" s="17" t="str">
        <f>IF(S656=1,R656/INDEX($R632:$R$2011,MATCH(1,S632:S655,0),1)-1,"")</f>
        <v/>
      </c>
      <c r="U656" s="16" t="str">
        <f t="shared" si="118"/>
        <v/>
      </c>
      <c r="V656" s="14" t="str">
        <f t="shared" si="119"/>
        <v/>
      </c>
      <c r="W656" s="14" t="str">
        <f t="shared" si="120"/>
        <v/>
      </c>
      <c r="X656">
        <f t="shared" ca="1" si="110"/>
        <v>3.0327983769683226E-2</v>
      </c>
    </row>
    <row r="657" spans="2:24" x14ac:dyDescent="0.25">
      <c r="B657" s="1">
        <v>41099</v>
      </c>
      <c r="C657" s="13">
        <f>ROW()</f>
        <v>657</v>
      </c>
      <c r="D657">
        <v>0.09</v>
      </c>
      <c r="E657">
        <f t="shared" si="111"/>
        <v>0.09</v>
      </c>
      <c r="F657">
        <v>131.72</v>
      </c>
      <c r="G657">
        <v>48.25</v>
      </c>
      <c r="H657" s="10">
        <f t="shared" ca="1" si="109"/>
        <v>0.92069993863289112</v>
      </c>
      <c r="I657">
        <v>42.78</v>
      </c>
      <c r="J657">
        <v>57.04</v>
      </c>
      <c r="K657">
        <v>11.97</v>
      </c>
      <c r="L657">
        <v>16.100000000000001</v>
      </c>
      <c r="M657">
        <f ca="1">INDIRECT(J$13&amp;ROW())</f>
        <v>57.04</v>
      </c>
      <c r="N657">
        <f t="shared" ca="1" si="112"/>
        <v>-9.7222222222222987E-3</v>
      </c>
      <c r="O657" s="14">
        <f t="shared" ca="1" si="113"/>
        <v>-9.7257920509862261E-3</v>
      </c>
      <c r="P657" s="14">
        <f t="shared" ca="1" si="114"/>
        <v>4.240098722582776E-5</v>
      </c>
      <c r="Q657" s="14">
        <f t="shared" ca="1" si="115"/>
        <v>4.240098722582776E-5</v>
      </c>
      <c r="R657">
        <f t="shared" ca="1" si="116"/>
        <v>107.44424352019252</v>
      </c>
      <c r="S657" t="str">
        <f t="shared" si="117"/>
        <v/>
      </c>
      <c r="T657" s="17" t="str">
        <f>IF(S657=1,R657/INDEX($R633:$R$2011,MATCH(1,S633:S656,0),1)-1,"")</f>
        <v/>
      </c>
      <c r="U657" s="16" t="str">
        <f t="shared" si="118"/>
        <v/>
      </c>
      <c r="V657" s="14" t="str">
        <f t="shared" si="119"/>
        <v/>
      </c>
      <c r="W657" s="14" t="str">
        <f t="shared" si="120"/>
        <v/>
      </c>
      <c r="X657">
        <f t="shared" ca="1" si="110"/>
        <v>1.2663786583882848E-2</v>
      </c>
    </row>
    <row r="658" spans="2:24" x14ac:dyDescent="0.25">
      <c r="B658" s="1">
        <v>41100</v>
      </c>
      <c r="C658" s="13">
        <f>ROW()</f>
        <v>658</v>
      </c>
      <c r="D658">
        <v>0.09</v>
      </c>
      <c r="E658">
        <f t="shared" si="111"/>
        <v>0.09</v>
      </c>
      <c r="F658">
        <v>130.57</v>
      </c>
      <c r="G658">
        <v>47.74</v>
      </c>
      <c r="H658" s="10">
        <f t="shared" ca="1" si="109"/>
        <v>0.91610710715823895</v>
      </c>
      <c r="I658">
        <v>43.2</v>
      </c>
      <c r="J658">
        <v>56.56</v>
      </c>
      <c r="K658">
        <v>11.64</v>
      </c>
      <c r="L658">
        <v>16.46</v>
      </c>
      <c r="M658">
        <f ca="1">INDIRECT(J$13&amp;ROW())</f>
        <v>56.56</v>
      </c>
      <c r="N658">
        <f t="shared" ca="1" si="112"/>
        <v>-8.4151472650770831E-3</v>
      </c>
      <c r="O658" s="14">
        <f t="shared" ca="1" si="113"/>
        <v>-8.4187170938410105E-3</v>
      </c>
      <c r="P658" s="14">
        <f t="shared" ca="1" si="114"/>
        <v>2.7087123015909989E-5</v>
      </c>
      <c r="Q658" s="14">
        <f t="shared" ca="1" si="115"/>
        <v>2.7087123015909989E-5</v>
      </c>
      <c r="R658">
        <f t="shared" ca="1" si="116"/>
        <v>106.54008438818529</v>
      </c>
      <c r="S658" t="str">
        <f t="shared" si="117"/>
        <v/>
      </c>
      <c r="T658" s="17" t="str">
        <f>IF(S658=1,R658/INDEX($R634:$R$2011,MATCH(1,S634:S657,0),1)-1,"")</f>
        <v/>
      </c>
      <c r="U658" s="16" t="str">
        <f t="shared" si="118"/>
        <v/>
      </c>
      <c r="V658" s="14" t="str">
        <f t="shared" si="119"/>
        <v/>
      </c>
      <c r="W658" s="14" t="str">
        <f t="shared" si="120"/>
        <v/>
      </c>
      <c r="X658">
        <f t="shared" ca="1" si="110"/>
        <v>-4.9884129257920405E-3</v>
      </c>
    </row>
    <row r="659" spans="2:24" x14ac:dyDescent="0.25">
      <c r="B659" s="1">
        <v>41101</v>
      </c>
      <c r="C659" s="13">
        <f>ROW()</f>
        <v>659</v>
      </c>
      <c r="D659">
        <v>0.09</v>
      </c>
      <c r="E659">
        <f t="shared" si="111"/>
        <v>0.09</v>
      </c>
      <c r="F659">
        <v>130.59</v>
      </c>
      <c r="G659">
        <v>47.75</v>
      </c>
      <c r="H659" s="10">
        <f t="shared" ca="1" si="109"/>
        <v>0.94922056068818073</v>
      </c>
      <c r="I659">
        <v>42.24</v>
      </c>
      <c r="J659">
        <v>58.12</v>
      </c>
      <c r="K659">
        <v>12</v>
      </c>
      <c r="L659">
        <v>16.399999999999999</v>
      </c>
      <c r="M659">
        <f ca="1">INDIRECT(J$13&amp;ROW())</f>
        <v>58.12</v>
      </c>
      <c r="N659">
        <f t="shared" ca="1" si="112"/>
        <v>2.7581329561527479E-2</v>
      </c>
      <c r="O659" s="14">
        <f t="shared" ca="1" si="113"/>
        <v>2.7577759732763552E-2</v>
      </c>
      <c r="P659" s="14">
        <f t="shared" ca="1" si="114"/>
        <v>9.4814404560752573E-4</v>
      </c>
      <c r="Q659" s="14" t="str">
        <f t="shared" ca="1" si="115"/>
        <v/>
      </c>
      <c r="R659">
        <f t="shared" ca="1" si="116"/>
        <v>109.47860156720878</v>
      </c>
      <c r="S659" t="str">
        <f t="shared" si="117"/>
        <v/>
      </c>
      <c r="T659" s="17" t="str">
        <f>IF(S659=1,R659/INDEX($R635:$R$2011,MATCH(1,S635:S658,0),1)-1,"")</f>
        <v/>
      </c>
      <c r="U659" s="16" t="str">
        <f t="shared" si="118"/>
        <v/>
      </c>
      <c r="V659" s="14" t="str">
        <f t="shared" si="119"/>
        <v/>
      </c>
      <c r="W659" s="14" t="str">
        <f t="shared" si="120"/>
        <v/>
      </c>
      <c r="X659">
        <f t="shared" ca="1" si="110"/>
        <v>3.6145831935153985E-2</v>
      </c>
    </row>
    <row r="660" spans="2:24" x14ac:dyDescent="0.25">
      <c r="B660" s="1">
        <v>41102</v>
      </c>
      <c r="C660" s="13">
        <f>ROW()</f>
        <v>660</v>
      </c>
      <c r="D660">
        <v>0.09</v>
      </c>
      <c r="E660">
        <f t="shared" si="111"/>
        <v>0.09</v>
      </c>
      <c r="F660">
        <v>129.96</v>
      </c>
      <c r="G660">
        <v>47.47</v>
      </c>
      <c r="H660" s="10">
        <f t="shared" ca="1" si="109"/>
        <v>0.94550848776046292</v>
      </c>
      <c r="I660">
        <v>42.89</v>
      </c>
      <c r="J660">
        <v>56.24</v>
      </c>
      <c r="K660">
        <v>11.92</v>
      </c>
      <c r="L660">
        <v>16.399999999999999</v>
      </c>
      <c r="M660">
        <f ca="1">INDIRECT(J$13&amp;ROW())</f>
        <v>56.24</v>
      </c>
      <c r="N660">
        <f t="shared" ca="1" si="112"/>
        <v>-3.2346868547831975E-2</v>
      </c>
      <c r="O660" s="14">
        <f t="shared" ca="1" si="113"/>
        <v>-3.2350438376595902E-2</v>
      </c>
      <c r="P660" s="14">
        <f t="shared" ca="1" si="114"/>
        <v>8.4892108560053804E-4</v>
      </c>
      <c r="Q660" s="14">
        <f t="shared" ca="1" si="115"/>
        <v>8.4892108560053804E-4</v>
      </c>
      <c r="R660">
        <f t="shared" ca="1" si="116"/>
        <v>105.93731163351381</v>
      </c>
      <c r="S660" t="str">
        <f t="shared" si="117"/>
        <v/>
      </c>
      <c r="T660" s="17" t="str">
        <f>IF(S660=1,R660/INDEX($R636:$R$2011,MATCH(1,S636:S659,0),1)-1,"")</f>
        <v/>
      </c>
      <c r="U660" s="16" t="str">
        <f t="shared" si="118"/>
        <v/>
      </c>
      <c r="V660" s="14" t="str">
        <f t="shared" si="119"/>
        <v/>
      </c>
      <c r="W660" s="14" t="str">
        <f t="shared" si="120"/>
        <v/>
      </c>
      <c r="X660">
        <f t="shared" ca="1" si="110"/>
        <v>-3.9106537315485466E-3</v>
      </c>
    </row>
    <row r="661" spans="2:24" x14ac:dyDescent="0.25">
      <c r="B661" s="1">
        <v>41103</v>
      </c>
      <c r="C661" s="13">
        <f>ROW()</f>
        <v>661</v>
      </c>
      <c r="D661">
        <v>0.09</v>
      </c>
      <c r="E661">
        <f t="shared" si="111"/>
        <v>0.09</v>
      </c>
      <c r="F661">
        <v>132.13999999999999</v>
      </c>
      <c r="G661">
        <v>48.23</v>
      </c>
      <c r="H661" s="10">
        <f t="shared" ca="1" si="109"/>
        <v>0.9879660455212842</v>
      </c>
      <c r="I661">
        <v>41.43</v>
      </c>
      <c r="J661">
        <v>56.56</v>
      </c>
      <c r="K661">
        <v>12.6</v>
      </c>
      <c r="L661">
        <v>16.75</v>
      </c>
      <c r="M661">
        <f ca="1">INDIRECT(J$13&amp;ROW())</f>
        <v>56.56</v>
      </c>
      <c r="N661">
        <f t="shared" ca="1" si="112"/>
        <v>5.6899004267425557E-3</v>
      </c>
      <c r="O661" s="14">
        <f t="shared" ca="1" si="113"/>
        <v>5.6863305979786283E-3</v>
      </c>
      <c r="P661" s="14">
        <f t="shared" ca="1" si="114"/>
        <v>7.9219231437338357E-5</v>
      </c>
      <c r="Q661" s="14" t="str">
        <f t="shared" ca="1" si="115"/>
        <v/>
      </c>
      <c r="R661">
        <f t="shared" ca="1" si="116"/>
        <v>106.54008438818531</v>
      </c>
      <c r="S661" t="str">
        <f t="shared" si="117"/>
        <v/>
      </c>
      <c r="T661" s="17" t="str">
        <f>IF(S661=1,R661/INDEX($R637:$R$2011,MATCH(1,S637:S660,0),1)-1,"")</f>
        <v/>
      </c>
      <c r="U661" s="16" t="str">
        <f t="shared" si="118"/>
        <v/>
      </c>
      <c r="V661" s="14" t="str">
        <f t="shared" si="119"/>
        <v/>
      </c>
      <c r="W661" s="14" t="str">
        <f t="shared" si="120"/>
        <v/>
      </c>
      <c r="X661">
        <f t="shared" ca="1" si="110"/>
        <v>4.4904470251120168E-2</v>
      </c>
    </row>
    <row r="662" spans="2:24" x14ac:dyDescent="0.25">
      <c r="B662" s="1">
        <v>41106</v>
      </c>
      <c r="C662" s="13">
        <f>ROW()</f>
        <v>662</v>
      </c>
      <c r="D662">
        <v>0.09</v>
      </c>
      <c r="E662">
        <f t="shared" si="111"/>
        <v>0.09</v>
      </c>
      <c r="F662">
        <v>131.83000000000001</v>
      </c>
      <c r="G662">
        <v>48.04</v>
      </c>
      <c r="H662" s="10">
        <f t="shared" ca="1" si="109"/>
        <v>0.97405028452637976</v>
      </c>
      <c r="I662">
        <v>41.63</v>
      </c>
      <c r="J662">
        <v>53.4</v>
      </c>
      <c r="K662">
        <v>12.73</v>
      </c>
      <c r="L662">
        <v>16.77</v>
      </c>
      <c r="M662">
        <f ca="1">INDIRECT(J$13&amp;ROW())</f>
        <v>53.4</v>
      </c>
      <c r="N662">
        <f t="shared" ca="1" si="112"/>
        <v>-5.5869872701555967E-2</v>
      </c>
      <c r="O662" s="14">
        <f t="shared" ca="1" si="113"/>
        <v>-5.5873442530319894E-2</v>
      </c>
      <c r="P662" s="14">
        <f t="shared" ca="1" si="114"/>
        <v>2.7729970869531618E-3</v>
      </c>
      <c r="Q662" s="14">
        <f t="shared" ca="1" si="115"/>
        <v>2.7729970869531618E-3</v>
      </c>
      <c r="R662">
        <f t="shared" ca="1" si="116"/>
        <v>100.58770343580436</v>
      </c>
      <c r="S662" t="str">
        <f t="shared" si="117"/>
        <v/>
      </c>
      <c r="T662" s="17" t="str">
        <f>IF(S662=1,R662/INDEX($R638:$R$2011,MATCH(1,S638:S661,0),1)-1,"")</f>
        <v/>
      </c>
      <c r="U662" s="16" t="str">
        <f t="shared" si="118"/>
        <v/>
      </c>
      <c r="V662" s="14" t="str">
        <f t="shared" si="119"/>
        <v/>
      </c>
      <c r="W662" s="14" t="str">
        <f t="shared" si="120"/>
        <v/>
      </c>
      <c r="X662">
        <f t="shared" ca="1" si="110"/>
        <v>-1.4085262401464507E-2</v>
      </c>
    </row>
    <row r="663" spans="2:24" x14ac:dyDescent="0.25">
      <c r="B663" s="1">
        <v>41107</v>
      </c>
      <c r="C663" s="13">
        <f>ROW()</f>
        <v>663</v>
      </c>
      <c r="D663">
        <v>0.09</v>
      </c>
      <c r="E663">
        <f t="shared" si="111"/>
        <v>0.09</v>
      </c>
      <c r="F663">
        <v>132.72999999999999</v>
      </c>
      <c r="G663">
        <v>48.39</v>
      </c>
      <c r="H663" s="10">
        <f t="shared" ca="1" si="109"/>
        <v>0.94180460263372845</v>
      </c>
      <c r="I663">
        <v>40.79</v>
      </c>
      <c r="J663">
        <v>52.72</v>
      </c>
      <c r="K663">
        <v>13.21</v>
      </c>
      <c r="L663">
        <v>17.05</v>
      </c>
      <c r="M663">
        <f ca="1">INDIRECT(J$13&amp;ROW())</f>
        <v>52.72</v>
      </c>
      <c r="N663">
        <f t="shared" ca="1" si="112"/>
        <v>-1.2734082397003688E-2</v>
      </c>
      <c r="O663" s="14">
        <f t="shared" ca="1" si="113"/>
        <v>-1.2737652225767615E-2</v>
      </c>
      <c r="P663" s="14">
        <f t="shared" ca="1" si="114"/>
        <v>9.0696370726395668E-5</v>
      </c>
      <c r="Q663" s="14">
        <f t="shared" ca="1" si="115"/>
        <v>9.0696370726395668E-5</v>
      </c>
      <c r="R663">
        <f t="shared" ca="1" si="116"/>
        <v>99.306811332127452</v>
      </c>
      <c r="S663" t="str">
        <f t="shared" si="117"/>
        <v/>
      </c>
      <c r="T663" s="17" t="str">
        <f>IF(S663=1,R663/INDEX($R639:$R$2011,MATCH(1,S639:S662,0),1)-1,"")</f>
        <v/>
      </c>
      <c r="U663" s="16" t="str">
        <f t="shared" si="118"/>
        <v/>
      </c>
      <c r="V663" s="14" t="str">
        <f t="shared" si="119"/>
        <v/>
      </c>
      <c r="W663" s="14" t="str">
        <f t="shared" si="120"/>
        <v/>
      </c>
      <c r="X663">
        <f t="shared" ca="1" si="110"/>
        <v>-3.3104740489173466E-2</v>
      </c>
    </row>
    <row r="664" spans="2:24" x14ac:dyDescent="0.25">
      <c r="B664" s="1">
        <v>41108</v>
      </c>
      <c r="C664" s="13">
        <f>ROW()</f>
        <v>664</v>
      </c>
      <c r="D664">
        <v>0.08</v>
      </c>
      <c r="E664">
        <f t="shared" si="111"/>
        <v>0.08</v>
      </c>
      <c r="F664">
        <v>133.71</v>
      </c>
      <c r="G664">
        <v>48.81</v>
      </c>
      <c r="H664" s="10">
        <f t="shared" ref="H664:H727" ca="1" si="121">H663*(1+X664)</f>
        <v>0.88995361188421385</v>
      </c>
      <c r="I664">
        <v>41.08</v>
      </c>
      <c r="J664">
        <v>50.8</v>
      </c>
      <c r="K664">
        <v>13.07</v>
      </c>
      <c r="L664">
        <v>16.940000000000001</v>
      </c>
      <c r="M664">
        <f ca="1">INDIRECT(J$13&amp;ROW())</f>
        <v>50.8</v>
      </c>
      <c r="N664">
        <f t="shared" ca="1" si="112"/>
        <v>-3.6418816388467445E-2</v>
      </c>
      <c r="O664" s="14">
        <f t="shared" ca="1" si="113"/>
        <v>-3.642198972751276E-2</v>
      </c>
      <c r="P664" s="14">
        <f t="shared" ca="1" si="114"/>
        <v>1.1027580951097572E-3</v>
      </c>
      <c r="Q664" s="14">
        <f t="shared" ca="1" si="115"/>
        <v>1.1027580951097572E-3</v>
      </c>
      <c r="R664">
        <f t="shared" ca="1" si="116"/>
        <v>95.690174804098518</v>
      </c>
      <c r="S664" t="str">
        <f t="shared" si="117"/>
        <v/>
      </c>
      <c r="T664" s="17" t="str">
        <f>IF(S664=1,R664/INDEX($R640:$R$2011,MATCH(1,S640:S663,0),1)-1,"")</f>
        <v/>
      </c>
      <c r="U664" s="16" t="str">
        <f t="shared" si="118"/>
        <v/>
      </c>
      <c r="V664" s="14" t="str">
        <f t="shared" si="119"/>
        <v/>
      </c>
      <c r="W664" s="14" t="str">
        <f t="shared" si="120"/>
        <v/>
      </c>
      <c r="X664">
        <f t="shared" ref="X664:X727" ca="1" si="122">NORMINV(RAND(), 0, 0.04)</f>
        <v>-5.5054934542170239E-2</v>
      </c>
    </row>
    <row r="665" spans="2:24" x14ac:dyDescent="0.25">
      <c r="B665" s="1">
        <v>41109</v>
      </c>
      <c r="C665" s="13">
        <f>ROW()</f>
        <v>665</v>
      </c>
      <c r="D665">
        <v>0.09</v>
      </c>
      <c r="E665">
        <f t="shared" ref="E665:E728" si="123">IF(E$19="",D665,E$19)</f>
        <v>0.09</v>
      </c>
      <c r="F665">
        <v>134.07</v>
      </c>
      <c r="G665">
        <v>48.97</v>
      </c>
      <c r="H665" s="10">
        <f t="shared" ca="1" si="121"/>
        <v>0.95369310577446587</v>
      </c>
      <c r="I665">
        <v>40.71</v>
      </c>
      <c r="J665">
        <v>51.4</v>
      </c>
      <c r="K665">
        <v>13.39</v>
      </c>
      <c r="L665">
        <v>17</v>
      </c>
      <c r="M665">
        <f ca="1">INDIRECT(J$13&amp;ROW())</f>
        <v>51.4</v>
      </c>
      <c r="N665">
        <f t="shared" ca="1" si="112"/>
        <v>1.1811023622047223E-2</v>
      </c>
      <c r="O665" s="14">
        <f t="shared" ca="1" si="113"/>
        <v>1.1807453793283296E-2</v>
      </c>
      <c r="P665" s="14">
        <f t="shared" ca="1" si="114"/>
        <v>2.2564972237562622E-4</v>
      </c>
      <c r="Q665" s="14" t="str">
        <f t="shared" ca="1" si="115"/>
        <v/>
      </c>
      <c r="R665">
        <f t="shared" ca="1" si="116"/>
        <v>96.82037371910755</v>
      </c>
      <c r="S665" t="str">
        <f t="shared" si="117"/>
        <v/>
      </c>
      <c r="T665" s="17" t="str">
        <f>IF(S665=1,R665/INDEX($R641:$R$2011,MATCH(1,S641:S664,0),1)-1,"")</f>
        <v/>
      </c>
      <c r="U665" s="16" t="str">
        <f t="shared" si="118"/>
        <v/>
      </c>
      <c r="V665" s="14" t="str">
        <f t="shared" si="119"/>
        <v/>
      </c>
      <c r="W665" s="14" t="str">
        <f t="shared" si="120"/>
        <v/>
      </c>
      <c r="X665">
        <f t="shared" ca="1" si="122"/>
        <v>7.1621141865251328E-2</v>
      </c>
    </row>
    <row r="666" spans="2:24" x14ac:dyDescent="0.25">
      <c r="B666" s="1">
        <v>41110</v>
      </c>
      <c r="C666" s="13">
        <f>ROW()</f>
        <v>666</v>
      </c>
      <c r="D666">
        <v>0.09</v>
      </c>
      <c r="E666">
        <f t="shared" si="123"/>
        <v>0.09</v>
      </c>
      <c r="F666">
        <v>132.84</v>
      </c>
      <c r="G666">
        <v>48.43</v>
      </c>
      <c r="H666" s="10">
        <f t="shared" ca="1" si="121"/>
        <v>0.92415351687027336</v>
      </c>
      <c r="I666">
        <v>41.7</v>
      </c>
      <c r="J666">
        <v>50.2</v>
      </c>
      <c r="K666">
        <v>12.63</v>
      </c>
      <c r="L666">
        <v>16.579999999999998</v>
      </c>
      <c r="M666">
        <f ca="1">INDIRECT(J$13&amp;ROW())</f>
        <v>50.2</v>
      </c>
      <c r="N666">
        <f t="shared" ref="N666:N729" ca="1" si="124">M666/M665-1</f>
        <v>-2.3346303501945442E-2</v>
      </c>
      <c r="O666" s="14">
        <f t="shared" ref="O666:O729" ca="1" si="125">N666-((1+E666/100)^(1/252)-1)</f>
        <v>-2.334987333070937E-2</v>
      </c>
      <c r="P666" s="14">
        <f t="shared" ref="P666:P729" ca="1" si="126">(O666-O$7)^2</f>
        <v>4.0544582345597061E-4</v>
      </c>
      <c r="Q666" s="14">
        <f t="shared" ref="Q666:Q729" ca="1" si="127">IF(O666&lt;0,(O666-O$7)^2,"")</f>
        <v>4.0544582345597061E-4</v>
      </c>
      <c r="R666">
        <f t="shared" ref="R666:R729" ca="1" si="128">(N666+1)*R665</f>
        <v>94.559975889089486</v>
      </c>
      <c r="S666" t="str">
        <f t="shared" si="117"/>
        <v/>
      </c>
      <c r="T666" s="17" t="str">
        <f>IF(S666=1,R666/INDEX($R642:$R$2011,MATCH(1,S642:S665,0),1)-1,"")</f>
        <v/>
      </c>
      <c r="U666" s="16" t="str">
        <f t="shared" si="118"/>
        <v/>
      </c>
      <c r="V666" s="14" t="str">
        <f t="shared" si="119"/>
        <v/>
      </c>
      <c r="W666" s="14" t="str">
        <f t="shared" si="120"/>
        <v/>
      </c>
      <c r="X666">
        <f t="shared" ca="1" si="122"/>
        <v>-3.097389372465301E-2</v>
      </c>
    </row>
    <row r="667" spans="2:24" x14ac:dyDescent="0.25">
      <c r="B667" s="1">
        <v>41113</v>
      </c>
      <c r="C667" s="13">
        <f>ROW()</f>
        <v>667</v>
      </c>
      <c r="D667">
        <v>0.09</v>
      </c>
      <c r="E667">
        <f t="shared" si="123"/>
        <v>0.09</v>
      </c>
      <c r="F667">
        <v>131.5</v>
      </c>
      <c r="G667">
        <v>47.85</v>
      </c>
      <c r="H667" s="10">
        <f t="shared" ca="1" si="121"/>
        <v>0.947678695050165</v>
      </c>
      <c r="I667">
        <v>43.04</v>
      </c>
      <c r="J667">
        <v>52.8</v>
      </c>
      <c r="K667">
        <v>11.82</v>
      </c>
      <c r="L667">
        <v>16.07</v>
      </c>
      <c r="M667">
        <f ca="1">INDIRECT(J$13&amp;ROW())</f>
        <v>52.8</v>
      </c>
      <c r="N667">
        <f t="shared" ca="1" si="124"/>
        <v>5.1792828685258918E-2</v>
      </c>
      <c r="O667" s="14">
        <f t="shared" ca="1" si="125"/>
        <v>5.1789258856494991E-2</v>
      </c>
      <c r="P667" s="14">
        <f t="shared" ca="1" si="126"/>
        <v>3.0253791668638807E-3</v>
      </c>
      <c r="Q667" s="14" t="str">
        <f t="shared" ca="1" si="127"/>
        <v/>
      </c>
      <c r="R667">
        <f t="shared" ca="1" si="128"/>
        <v>99.457504520795311</v>
      </c>
      <c r="S667" t="str">
        <f t="shared" si="117"/>
        <v/>
      </c>
      <c r="T667" s="17" t="str">
        <f>IF(S667=1,R667/INDEX($R643:$R$2011,MATCH(1,S643:S666,0),1)-1,"")</f>
        <v/>
      </c>
      <c r="U667" s="16" t="str">
        <f t="shared" si="118"/>
        <v/>
      </c>
      <c r="V667" s="14" t="str">
        <f t="shared" si="119"/>
        <v/>
      </c>
      <c r="W667" s="14" t="str">
        <f t="shared" si="120"/>
        <v/>
      </c>
      <c r="X667">
        <f t="shared" ca="1" si="122"/>
        <v>2.5455920202047892E-2</v>
      </c>
    </row>
    <row r="668" spans="2:24" x14ac:dyDescent="0.25">
      <c r="B668" s="1">
        <v>41114</v>
      </c>
      <c r="C668" s="13">
        <f>ROW()</f>
        <v>668</v>
      </c>
      <c r="D668">
        <v>0.09</v>
      </c>
      <c r="E668">
        <f t="shared" si="123"/>
        <v>0.09</v>
      </c>
      <c r="F668">
        <v>130.37</v>
      </c>
      <c r="G668">
        <v>47.32</v>
      </c>
      <c r="H668" s="10">
        <f t="shared" ca="1" si="121"/>
        <v>0.96704255507126247</v>
      </c>
      <c r="I668">
        <v>43.47</v>
      </c>
      <c r="J668">
        <v>56.24</v>
      </c>
      <c r="K668">
        <v>11.3</v>
      </c>
      <c r="L668">
        <v>15.8</v>
      </c>
      <c r="M668">
        <f ca="1">INDIRECT(J$13&amp;ROW())</f>
        <v>56.24</v>
      </c>
      <c r="N668">
        <f t="shared" ca="1" si="124"/>
        <v>6.5151515151515182E-2</v>
      </c>
      <c r="O668" s="14">
        <f t="shared" ca="1" si="125"/>
        <v>6.5147945322751255E-2</v>
      </c>
      <c r="P668" s="14">
        <f t="shared" ca="1" si="126"/>
        <v>4.6733812733929028E-3</v>
      </c>
      <c r="Q668" s="14" t="str">
        <f t="shared" ca="1" si="127"/>
        <v/>
      </c>
      <c r="R668">
        <f t="shared" ca="1" si="128"/>
        <v>105.9373116335138</v>
      </c>
      <c r="S668" t="str">
        <f t="shared" si="117"/>
        <v/>
      </c>
      <c r="T668" s="17" t="str">
        <f>IF(S668=1,R668/INDEX($R644:$R$2011,MATCH(1,S644:S667,0),1)-1,"")</f>
        <v/>
      </c>
      <c r="U668" s="16" t="str">
        <f t="shared" si="118"/>
        <v/>
      </c>
      <c r="V668" s="14" t="str">
        <f t="shared" si="119"/>
        <v/>
      </c>
      <c r="W668" s="14" t="str">
        <f t="shared" si="120"/>
        <v/>
      </c>
      <c r="X668">
        <f t="shared" ca="1" si="122"/>
        <v>2.043293800128387E-2</v>
      </c>
    </row>
    <row r="669" spans="2:24" x14ac:dyDescent="0.25">
      <c r="B669" s="1">
        <v>41115</v>
      </c>
      <c r="C669" s="13">
        <f>ROW()</f>
        <v>669</v>
      </c>
      <c r="D669">
        <v>0.1</v>
      </c>
      <c r="E669">
        <f t="shared" si="123"/>
        <v>0.1</v>
      </c>
      <c r="F669">
        <v>130.4</v>
      </c>
      <c r="G669">
        <v>47.34</v>
      </c>
      <c r="H669" s="10">
        <f t="shared" ca="1" si="121"/>
        <v>1.0343264499692095</v>
      </c>
      <c r="I669">
        <v>43.04</v>
      </c>
      <c r="J669">
        <v>58.64</v>
      </c>
      <c r="K669">
        <v>11.45</v>
      </c>
      <c r="L669">
        <v>15.87</v>
      </c>
      <c r="M669">
        <f ca="1">INDIRECT(J$13&amp;ROW())</f>
        <v>58.64</v>
      </c>
      <c r="N669">
        <f t="shared" ca="1" si="124"/>
        <v>4.2674253200569057E-2</v>
      </c>
      <c r="O669" s="14">
        <f t="shared" ca="1" si="125"/>
        <v>4.267028692154029E-2</v>
      </c>
      <c r="P669" s="14">
        <f t="shared" ca="1" si="126"/>
        <v>2.1053850394666443E-3</v>
      </c>
      <c r="Q669" s="14" t="str">
        <f t="shared" ca="1" si="127"/>
        <v/>
      </c>
      <c r="R669">
        <f t="shared" ca="1" si="128"/>
        <v>110.45810729354996</v>
      </c>
      <c r="S669" t="str">
        <f t="shared" si="117"/>
        <v/>
      </c>
      <c r="T669" s="17" t="str">
        <f>IF(S669=1,R669/INDEX($R645:$R$2011,MATCH(1,S645:S668,0),1)-1,"")</f>
        <v/>
      </c>
      <c r="U669" s="16" t="str">
        <f t="shared" si="118"/>
        <v/>
      </c>
      <c r="V669" s="14" t="str">
        <f t="shared" si="119"/>
        <v/>
      </c>
      <c r="W669" s="14" t="str">
        <f t="shared" si="120"/>
        <v/>
      </c>
      <c r="X669">
        <f t="shared" ca="1" si="122"/>
        <v>6.9576974193228544E-2</v>
      </c>
    </row>
    <row r="670" spans="2:24" x14ac:dyDescent="0.25">
      <c r="B670" s="1">
        <v>41116</v>
      </c>
      <c r="C670" s="13">
        <f>ROW()</f>
        <v>670</v>
      </c>
      <c r="D670">
        <v>0.1</v>
      </c>
      <c r="E670">
        <f t="shared" si="123"/>
        <v>0.1</v>
      </c>
      <c r="F670">
        <v>132.55000000000001</v>
      </c>
      <c r="G670">
        <v>48.17</v>
      </c>
      <c r="H670" s="10">
        <f t="shared" ca="1" si="121"/>
        <v>1.0644913540243324</v>
      </c>
      <c r="I670">
        <v>41.57</v>
      </c>
      <c r="J670">
        <v>57.8</v>
      </c>
      <c r="K670">
        <v>12.3</v>
      </c>
      <c r="L670">
        <v>15.87</v>
      </c>
      <c r="M670">
        <f ca="1">INDIRECT(J$13&amp;ROW())</f>
        <v>57.8</v>
      </c>
      <c r="N670">
        <f t="shared" ca="1" si="124"/>
        <v>-1.4324693042292003E-2</v>
      </c>
      <c r="O670" s="14">
        <f t="shared" ca="1" si="125"/>
        <v>-1.4328659321320769E-2</v>
      </c>
      <c r="P670" s="14">
        <f t="shared" ca="1" si="126"/>
        <v>1.235314725971494E-4</v>
      </c>
      <c r="Q670" s="14">
        <f t="shared" ca="1" si="127"/>
        <v>1.235314725971494E-4</v>
      </c>
      <c r="R670">
        <f t="shared" ca="1" si="128"/>
        <v>108.87582881253729</v>
      </c>
      <c r="S670" t="str">
        <f t="shared" si="117"/>
        <v/>
      </c>
      <c r="T670" s="17" t="str">
        <f>IF(S670=1,R670/INDEX($R646:$R$2011,MATCH(1,S646:S669,0),1)-1,"")</f>
        <v/>
      </c>
      <c r="U670" s="16" t="str">
        <f t="shared" si="118"/>
        <v/>
      </c>
      <c r="V670" s="14" t="str">
        <f t="shared" si="119"/>
        <v/>
      </c>
      <c r="W670" s="14" t="str">
        <f t="shared" si="120"/>
        <v/>
      </c>
      <c r="X670">
        <f t="shared" ca="1" si="122"/>
        <v>2.9163813857820946E-2</v>
      </c>
    </row>
    <row r="671" spans="2:24" x14ac:dyDescent="0.25">
      <c r="B671" s="1">
        <v>41117</v>
      </c>
      <c r="C671" s="13">
        <f>ROW()</f>
        <v>671</v>
      </c>
      <c r="D671">
        <v>0.09</v>
      </c>
      <c r="E671">
        <f t="shared" si="123"/>
        <v>0.09</v>
      </c>
      <c r="F671">
        <v>134.99</v>
      </c>
      <c r="G671">
        <v>49.17</v>
      </c>
      <c r="H671" s="10">
        <f t="shared" ca="1" si="121"/>
        <v>1.0795239268548957</v>
      </c>
      <c r="I671">
        <v>41.6</v>
      </c>
      <c r="J671">
        <v>53.4</v>
      </c>
      <c r="K671">
        <v>12.62</v>
      </c>
      <c r="L671">
        <v>16.809999999999999</v>
      </c>
      <c r="M671">
        <f ca="1">INDIRECT(J$13&amp;ROW())</f>
        <v>53.4</v>
      </c>
      <c r="N671">
        <f t="shared" ca="1" si="124"/>
        <v>-7.6124567474048388E-2</v>
      </c>
      <c r="O671" s="14">
        <f t="shared" ca="1" si="125"/>
        <v>-7.6128137302812315E-2</v>
      </c>
      <c r="P671" s="14">
        <f t="shared" ca="1" si="126"/>
        <v>5.3164440019141928E-3</v>
      </c>
      <c r="Q671" s="14">
        <f t="shared" ca="1" si="127"/>
        <v>5.3164440019141928E-3</v>
      </c>
      <c r="R671">
        <f t="shared" ca="1" si="128"/>
        <v>100.58770343580436</v>
      </c>
      <c r="S671" t="str">
        <f t="shared" si="117"/>
        <v/>
      </c>
      <c r="T671" s="17" t="str">
        <f>IF(S671=1,R671/INDEX($R647:$R$2011,MATCH(1,S647:S670,0),1)-1,"")</f>
        <v/>
      </c>
      <c r="U671" s="16" t="str">
        <f t="shared" si="118"/>
        <v/>
      </c>
      <c r="V671" s="14" t="str">
        <f t="shared" si="119"/>
        <v/>
      </c>
      <c r="W671" s="14" t="str">
        <f t="shared" si="120"/>
        <v/>
      </c>
      <c r="X671">
        <f t="shared" ca="1" si="122"/>
        <v>1.412183647498147E-2</v>
      </c>
    </row>
    <row r="672" spans="2:24" x14ac:dyDescent="0.25">
      <c r="B672" s="1">
        <v>41120</v>
      </c>
      <c r="C672" s="13">
        <f>ROW()</f>
        <v>672</v>
      </c>
      <c r="D672">
        <v>0.1</v>
      </c>
      <c r="E672">
        <f t="shared" si="123"/>
        <v>0.1</v>
      </c>
      <c r="F672">
        <v>134.99</v>
      </c>
      <c r="G672">
        <v>49.12</v>
      </c>
      <c r="H672" s="10">
        <f t="shared" ca="1" si="121"/>
        <v>1.0797863281224642</v>
      </c>
      <c r="I672">
        <v>41.84</v>
      </c>
      <c r="J672">
        <v>51.96</v>
      </c>
      <c r="K672">
        <v>12.35</v>
      </c>
      <c r="L672">
        <v>16.64</v>
      </c>
      <c r="M672">
        <f ca="1">INDIRECT(J$13&amp;ROW())</f>
        <v>51.96</v>
      </c>
      <c r="N672">
        <f t="shared" ca="1" si="124"/>
        <v>-2.6966292134831371E-2</v>
      </c>
      <c r="O672" s="14">
        <f t="shared" ca="1" si="125"/>
        <v>-2.6970258413860138E-2</v>
      </c>
      <c r="P672" s="14">
        <f t="shared" ca="1" si="126"/>
        <v>5.6435088117631619E-4</v>
      </c>
      <c r="Q672" s="14">
        <f t="shared" ca="1" si="127"/>
        <v>5.6435088117631619E-4</v>
      </c>
      <c r="R672">
        <f t="shared" ca="1" si="128"/>
        <v>97.875226039782675</v>
      </c>
      <c r="S672" t="str">
        <f t="shared" si="117"/>
        <v/>
      </c>
      <c r="T672" s="17" t="str">
        <f>IF(S672=1,R672/INDEX($R648:$R$2011,MATCH(1,S648:S671,0),1)-1,"")</f>
        <v/>
      </c>
      <c r="U672" s="16" t="str">
        <f t="shared" si="118"/>
        <v/>
      </c>
      <c r="V672" s="14" t="str">
        <f t="shared" si="119"/>
        <v/>
      </c>
      <c r="W672" s="14" t="str">
        <f t="shared" si="120"/>
        <v/>
      </c>
      <c r="X672">
        <f t="shared" ca="1" si="122"/>
        <v>2.430712845180691E-4</v>
      </c>
    </row>
    <row r="673" spans="2:24" x14ac:dyDescent="0.25">
      <c r="B673" s="1">
        <v>41121</v>
      </c>
      <c r="C673" s="13">
        <f>ROW()</f>
        <v>673</v>
      </c>
      <c r="D673">
        <v>0.09</v>
      </c>
      <c r="E673">
        <f t="shared" si="123"/>
        <v>0.09</v>
      </c>
      <c r="F673">
        <v>134.05000000000001</v>
      </c>
      <c r="G673">
        <v>48.77</v>
      </c>
      <c r="H673" s="10">
        <f t="shared" ca="1" si="121"/>
        <v>1.0439790397005835</v>
      </c>
      <c r="I673">
        <v>42.34</v>
      </c>
      <c r="J673">
        <v>53.04</v>
      </c>
      <c r="K673">
        <v>11.97</v>
      </c>
      <c r="L673">
        <v>16.64</v>
      </c>
      <c r="M673">
        <f ca="1">INDIRECT(J$13&amp;ROW())</f>
        <v>53.04</v>
      </c>
      <c r="N673">
        <f t="shared" ca="1" si="124"/>
        <v>2.0785219399538146E-2</v>
      </c>
      <c r="O673" s="14">
        <f t="shared" ca="1" si="125"/>
        <v>2.0781649570774219E-2</v>
      </c>
      <c r="P673" s="14">
        <f t="shared" ca="1" si="126"/>
        <v>5.7580022105829483E-4</v>
      </c>
      <c r="Q673" s="14" t="str">
        <f t="shared" ca="1" si="127"/>
        <v/>
      </c>
      <c r="R673">
        <f t="shared" ca="1" si="128"/>
        <v>99.909584086798944</v>
      </c>
      <c r="S673">
        <f t="shared" si="117"/>
        <v>1</v>
      </c>
      <c r="T673" s="17">
        <f ca="1">IF(S673=1,R673/INDEX($R649:$R$2011,MATCH(1,S649:S672,0),1)-1,"")</f>
        <v>-0.18450184501845024</v>
      </c>
      <c r="U673" s="16">
        <f t="shared" ca="1" si="118"/>
        <v>-0.18457681409872773</v>
      </c>
      <c r="V673" s="14">
        <f t="shared" ca="1" si="119"/>
        <v>1.5017971654799758E-2</v>
      </c>
      <c r="W673" s="14">
        <f t="shared" ca="1" si="120"/>
        <v>1.5017971654799758E-2</v>
      </c>
      <c r="X673">
        <f t="shared" ca="1" si="122"/>
        <v>-3.31614574933011E-2</v>
      </c>
    </row>
    <row r="674" spans="2:24" x14ac:dyDescent="0.25">
      <c r="B674" s="1">
        <v>41122</v>
      </c>
      <c r="C674" s="13">
        <f>ROW()</f>
        <v>674</v>
      </c>
      <c r="D674">
        <v>0.09</v>
      </c>
      <c r="E674">
        <f t="shared" si="123"/>
        <v>0.09</v>
      </c>
      <c r="F674">
        <v>133.93</v>
      </c>
      <c r="G674">
        <v>48.59</v>
      </c>
      <c r="H674" s="10">
        <f t="shared" ca="1" si="121"/>
        <v>1.0426110673899618</v>
      </c>
      <c r="I674">
        <v>42.21</v>
      </c>
      <c r="J674">
        <v>54.56</v>
      </c>
      <c r="K674">
        <v>12.27</v>
      </c>
      <c r="L674">
        <v>16.559999999999999</v>
      </c>
      <c r="M674">
        <f ca="1">INDIRECT(J$13&amp;ROW())</f>
        <v>54.56</v>
      </c>
      <c r="N674">
        <f t="shared" ca="1" si="124"/>
        <v>2.8657616892911131E-2</v>
      </c>
      <c r="O674" s="14">
        <f t="shared" ca="1" si="125"/>
        <v>2.8654047064147203E-2</v>
      </c>
      <c r="P674" s="14">
        <f t="shared" ca="1" si="126"/>
        <v>1.0155844065490645E-3</v>
      </c>
      <c r="Q674" s="14" t="str">
        <f t="shared" ca="1" si="127"/>
        <v/>
      </c>
      <c r="R674">
        <f t="shared" ca="1" si="128"/>
        <v>102.77275467148851</v>
      </c>
      <c r="S674" t="str">
        <f t="shared" si="117"/>
        <v/>
      </c>
      <c r="T674" s="17" t="str">
        <f>IF(S674=1,R674/INDEX($R650:$R$2011,MATCH(1,S650:S673,0),1)-1,"")</f>
        <v/>
      </c>
      <c r="U674" s="16" t="str">
        <f t="shared" si="118"/>
        <v/>
      </c>
      <c r="V674" s="14" t="str">
        <f t="shared" si="119"/>
        <v/>
      </c>
      <c r="W674" s="14" t="str">
        <f t="shared" si="120"/>
        <v/>
      </c>
      <c r="X674">
        <f t="shared" ca="1" si="122"/>
        <v>-1.3103446128707361E-3</v>
      </c>
    </row>
    <row r="675" spans="2:24" x14ac:dyDescent="0.25">
      <c r="B675" s="1">
        <v>41123</v>
      </c>
      <c r="C675" s="13">
        <f>ROW()</f>
        <v>675</v>
      </c>
      <c r="D675">
        <v>0.08</v>
      </c>
      <c r="E675">
        <f t="shared" si="123"/>
        <v>0.08</v>
      </c>
      <c r="F675">
        <v>133</v>
      </c>
      <c r="G675">
        <v>48.22</v>
      </c>
      <c r="H675" s="10">
        <f t="shared" ca="1" si="121"/>
        <v>0.99687773545435332</v>
      </c>
      <c r="I675">
        <v>42.24</v>
      </c>
      <c r="J675">
        <v>53.36</v>
      </c>
      <c r="K675">
        <v>12.52</v>
      </c>
      <c r="L675">
        <v>16.43</v>
      </c>
      <c r="M675">
        <f ca="1">INDIRECT(J$13&amp;ROW())</f>
        <v>53.36</v>
      </c>
      <c r="N675">
        <f t="shared" ca="1" si="124"/>
        <v>-2.1994134897360795E-2</v>
      </c>
      <c r="O675" s="14">
        <f t="shared" ca="1" si="125"/>
        <v>-2.199730823640611E-2</v>
      </c>
      <c r="P675" s="14">
        <f t="shared" ca="1" si="126"/>
        <v>3.5280560555281545E-4</v>
      </c>
      <c r="Q675" s="14">
        <f t="shared" ca="1" si="127"/>
        <v>3.5280560555281545E-4</v>
      </c>
      <c r="R675">
        <f t="shared" ca="1" si="128"/>
        <v>100.51235684147044</v>
      </c>
      <c r="S675" t="str">
        <f t="shared" si="117"/>
        <v/>
      </c>
      <c r="T675" s="17" t="str">
        <f>IF(S675=1,R675/INDEX($R651:$R$2011,MATCH(1,S651:S674,0),1)-1,"")</f>
        <v/>
      </c>
      <c r="U675" s="16" t="str">
        <f t="shared" si="118"/>
        <v/>
      </c>
      <c r="V675" s="14" t="str">
        <f t="shared" si="119"/>
        <v/>
      </c>
      <c r="W675" s="14" t="str">
        <f t="shared" si="120"/>
        <v/>
      </c>
      <c r="X675">
        <f t="shared" ca="1" si="122"/>
        <v>-4.3864230263827658E-2</v>
      </c>
    </row>
    <row r="676" spans="2:24" x14ac:dyDescent="0.25">
      <c r="B676" s="1">
        <v>41124</v>
      </c>
      <c r="C676" s="13">
        <f>ROW()</f>
        <v>676</v>
      </c>
      <c r="D676">
        <v>0.08</v>
      </c>
      <c r="E676">
        <f t="shared" si="123"/>
        <v>0.08</v>
      </c>
      <c r="F676">
        <v>135.63999999999999</v>
      </c>
      <c r="G676">
        <v>49.23</v>
      </c>
      <c r="H676" s="10">
        <f t="shared" ca="1" si="121"/>
        <v>1.001562211918992</v>
      </c>
      <c r="I676">
        <v>41.13</v>
      </c>
      <c r="J676">
        <v>52.12</v>
      </c>
      <c r="K676">
        <v>13.41</v>
      </c>
      <c r="L676">
        <v>16.79</v>
      </c>
      <c r="M676">
        <f ca="1">INDIRECT(J$13&amp;ROW())</f>
        <v>52.12</v>
      </c>
      <c r="N676">
        <f t="shared" ca="1" si="124"/>
        <v>-2.3238380809595283E-2</v>
      </c>
      <c r="O676" s="14">
        <f t="shared" ca="1" si="125"/>
        <v>-2.3241554148640597E-2</v>
      </c>
      <c r="P676" s="14">
        <f t="shared" ca="1" si="126"/>
        <v>4.0109539457185508E-4</v>
      </c>
      <c r="Q676" s="14">
        <f t="shared" ca="1" si="127"/>
        <v>4.0109539457185508E-4</v>
      </c>
      <c r="R676">
        <f t="shared" ca="1" si="128"/>
        <v>98.17661241711842</v>
      </c>
      <c r="S676" t="str">
        <f t="shared" si="117"/>
        <v/>
      </c>
      <c r="T676" s="17" t="str">
        <f>IF(S676=1,R676/INDEX($R652:$R$2011,MATCH(1,S652:S675,0),1)-1,"")</f>
        <v/>
      </c>
      <c r="U676" s="16" t="str">
        <f t="shared" si="118"/>
        <v/>
      </c>
      <c r="V676" s="14" t="str">
        <f t="shared" si="119"/>
        <v/>
      </c>
      <c r="W676" s="14" t="str">
        <f t="shared" si="120"/>
        <v/>
      </c>
      <c r="X676">
        <f t="shared" ca="1" si="122"/>
        <v>4.6991484492364712E-3</v>
      </c>
    </row>
    <row r="677" spans="2:24" x14ac:dyDescent="0.25">
      <c r="B677" s="1">
        <v>41127</v>
      </c>
      <c r="C677" s="13">
        <f>ROW()</f>
        <v>677</v>
      </c>
      <c r="D677">
        <v>0.1</v>
      </c>
      <c r="E677">
        <f t="shared" si="123"/>
        <v>0.1</v>
      </c>
      <c r="F677">
        <v>135.9</v>
      </c>
      <c r="G677">
        <v>49.47</v>
      </c>
      <c r="H677" s="10">
        <f t="shared" ca="1" si="121"/>
        <v>1.0095592618493963</v>
      </c>
      <c r="I677">
        <v>40.71</v>
      </c>
      <c r="J677">
        <v>48.64</v>
      </c>
      <c r="K677">
        <v>13.68</v>
      </c>
      <c r="L677">
        <v>16.96</v>
      </c>
      <c r="M677">
        <f ca="1">INDIRECT(J$13&amp;ROW())</f>
        <v>48.64</v>
      </c>
      <c r="N677">
        <f t="shared" ca="1" si="124"/>
        <v>-6.6768994627781963E-2</v>
      </c>
      <c r="O677" s="14">
        <f t="shared" ca="1" si="125"/>
        <v>-6.677296090681073E-2</v>
      </c>
      <c r="P677" s="14">
        <f t="shared" ca="1" si="126"/>
        <v>4.0397176125313745E-3</v>
      </c>
      <c r="Q677" s="14">
        <f t="shared" ca="1" si="127"/>
        <v>4.0397176125313745E-3</v>
      </c>
      <c r="R677">
        <f t="shared" ca="1" si="128"/>
        <v>91.621458710066008</v>
      </c>
      <c r="S677" t="str">
        <f t="shared" si="117"/>
        <v/>
      </c>
      <c r="T677" s="17" t="str">
        <f>IF(S677=1,R677/INDEX($R653:$R$2011,MATCH(1,S653:S676,0),1)-1,"")</f>
        <v/>
      </c>
      <c r="U677" s="16" t="str">
        <f t="shared" si="118"/>
        <v/>
      </c>
      <c r="V677" s="14" t="str">
        <f t="shared" si="119"/>
        <v/>
      </c>
      <c r="W677" s="14" t="str">
        <f t="shared" si="120"/>
        <v/>
      </c>
      <c r="X677">
        <f t="shared" ca="1" si="122"/>
        <v>7.9845763300933521E-3</v>
      </c>
    </row>
    <row r="678" spans="2:24" x14ac:dyDescent="0.25">
      <c r="B678" s="1">
        <v>41128</v>
      </c>
      <c r="C678" s="13">
        <f>ROW()</f>
        <v>678</v>
      </c>
      <c r="D678">
        <v>0.1</v>
      </c>
      <c r="E678">
        <f t="shared" si="123"/>
        <v>0.1</v>
      </c>
      <c r="F678">
        <v>136.59</v>
      </c>
      <c r="G678">
        <v>49.96</v>
      </c>
      <c r="H678" s="10">
        <f t="shared" ca="1" si="121"/>
        <v>1.0351046947100897</v>
      </c>
      <c r="I678">
        <v>41.24</v>
      </c>
      <c r="J678">
        <v>47.44</v>
      </c>
      <c r="K678">
        <v>13.31</v>
      </c>
      <c r="L678">
        <v>16.97</v>
      </c>
      <c r="M678">
        <f ca="1">INDIRECT(J$13&amp;ROW())</f>
        <v>47.44</v>
      </c>
      <c r="N678">
        <f t="shared" ca="1" si="124"/>
        <v>-2.4671052631578982E-2</v>
      </c>
      <c r="O678" s="14">
        <f t="shared" ca="1" si="125"/>
        <v>-2.4675018910607749E-2</v>
      </c>
      <c r="P678" s="14">
        <f t="shared" ca="1" si="126"/>
        <v>4.6056726307380568E-4</v>
      </c>
      <c r="Q678" s="14">
        <f t="shared" ca="1" si="127"/>
        <v>4.6056726307380568E-4</v>
      </c>
      <c r="R678">
        <f t="shared" ca="1" si="128"/>
        <v>89.36106088004793</v>
      </c>
      <c r="S678" t="str">
        <f t="shared" si="117"/>
        <v/>
      </c>
      <c r="T678" s="17" t="str">
        <f>IF(S678=1,R678/INDEX($R654:$R$2011,MATCH(1,S654:S677,0),1)-1,"")</f>
        <v/>
      </c>
      <c r="U678" s="16" t="str">
        <f t="shared" si="118"/>
        <v/>
      </c>
      <c r="V678" s="14" t="str">
        <f t="shared" si="119"/>
        <v/>
      </c>
      <c r="W678" s="14" t="str">
        <f t="shared" si="120"/>
        <v/>
      </c>
      <c r="X678">
        <f t="shared" ca="1" si="122"/>
        <v>2.5303549604306537E-2</v>
      </c>
    </row>
    <row r="679" spans="2:24" x14ac:dyDescent="0.25">
      <c r="B679" s="1">
        <v>41129</v>
      </c>
      <c r="C679" s="13">
        <f>ROW()</f>
        <v>679</v>
      </c>
      <c r="D679">
        <v>0.11</v>
      </c>
      <c r="E679">
        <f t="shared" si="123"/>
        <v>0.11</v>
      </c>
      <c r="F679">
        <v>136.75</v>
      </c>
      <c r="G679">
        <v>50.1</v>
      </c>
      <c r="H679" s="10">
        <f t="shared" ca="1" si="121"/>
        <v>1.021846731068508</v>
      </c>
      <c r="I679">
        <v>40.39</v>
      </c>
      <c r="J679">
        <v>48.88</v>
      </c>
      <c r="K679">
        <v>13.84</v>
      </c>
      <c r="L679">
        <v>16.97</v>
      </c>
      <c r="M679">
        <f ca="1">INDIRECT(J$13&amp;ROW())</f>
        <v>48.88</v>
      </c>
      <c r="N679">
        <f t="shared" ca="1" si="124"/>
        <v>3.0354131534570117E-2</v>
      </c>
      <c r="O679" s="14">
        <f t="shared" ca="1" si="125"/>
        <v>3.0349768844722957E-2</v>
      </c>
      <c r="P679" s="14">
        <f t="shared" ca="1" si="126"/>
        <v>1.1265391995434442E-3</v>
      </c>
      <c r="Q679" s="14" t="str">
        <f t="shared" ca="1" si="127"/>
        <v/>
      </c>
      <c r="R679">
        <f t="shared" ca="1" si="128"/>
        <v>92.073538276069627</v>
      </c>
      <c r="S679" t="str">
        <f t="shared" si="117"/>
        <v/>
      </c>
      <c r="T679" s="17" t="str">
        <f>IF(S679=1,R679/INDEX($R655:$R$2011,MATCH(1,S655:S678,0),1)-1,"")</f>
        <v/>
      </c>
      <c r="U679" s="16" t="str">
        <f t="shared" si="118"/>
        <v/>
      </c>
      <c r="V679" s="14" t="str">
        <f t="shared" si="119"/>
        <v/>
      </c>
      <c r="W679" s="14" t="str">
        <f t="shared" si="120"/>
        <v/>
      </c>
      <c r="X679">
        <f t="shared" ca="1" si="122"/>
        <v>-1.2808331088958218E-2</v>
      </c>
    </row>
    <row r="680" spans="2:24" x14ac:dyDescent="0.25">
      <c r="B680" s="1">
        <v>41130</v>
      </c>
      <c r="C680" s="13">
        <f>ROW()</f>
        <v>680</v>
      </c>
      <c r="D680">
        <v>0.09</v>
      </c>
      <c r="E680">
        <f t="shared" si="123"/>
        <v>0.09</v>
      </c>
      <c r="F680">
        <v>136.87</v>
      </c>
      <c r="G680">
        <v>50.18</v>
      </c>
      <c r="H680" s="10">
        <f t="shared" ca="1" si="121"/>
        <v>0.99999823269034582</v>
      </c>
      <c r="I680">
        <v>40.299999999999997</v>
      </c>
      <c r="J680">
        <v>46.84</v>
      </c>
      <c r="K680">
        <v>13.91</v>
      </c>
      <c r="L680">
        <v>16.97</v>
      </c>
      <c r="M680">
        <f ca="1">INDIRECT(J$13&amp;ROW())</f>
        <v>46.84</v>
      </c>
      <c r="N680">
        <f t="shared" ca="1" si="124"/>
        <v>-4.1734860883797076E-2</v>
      </c>
      <c r="O680" s="14">
        <f t="shared" ca="1" si="125"/>
        <v>-4.1738430712561003E-2</v>
      </c>
      <c r="P680" s="14">
        <f t="shared" ca="1" si="126"/>
        <v>1.484117276037976E-3</v>
      </c>
      <c r="Q680" s="14">
        <f t="shared" ca="1" si="127"/>
        <v>1.484117276037976E-3</v>
      </c>
      <c r="R680">
        <f t="shared" ca="1" si="128"/>
        <v>88.230861965038898</v>
      </c>
      <c r="S680" t="str">
        <f t="shared" si="117"/>
        <v/>
      </c>
      <c r="T680" s="17" t="str">
        <f>IF(S680=1,R680/INDEX($R656:$R$2011,MATCH(1,S656:S679,0),1)-1,"")</f>
        <v/>
      </c>
      <c r="U680" s="16" t="str">
        <f t="shared" si="118"/>
        <v/>
      </c>
      <c r="V680" s="14" t="str">
        <f t="shared" si="119"/>
        <v/>
      </c>
      <c r="W680" s="14" t="str">
        <f t="shared" si="120"/>
        <v/>
      </c>
      <c r="X680">
        <f t="shared" ca="1" si="122"/>
        <v>-2.1381385009976987E-2</v>
      </c>
    </row>
    <row r="681" spans="2:24" x14ac:dyDescent="0.25">
      <c r="B681" s="1">
        <v>41131</v>
      </c>
      <c r="C681" s="13">
        <f>ROW()</f>
        <v>681</v>
      </c>
      <c r="D681">
        <v>0.09</v>
      </c>
      <c r="E681">
        <f t="shared" si="123"/>
        <v>0.09</v>
      </c>
      <c r="F681">
        <v>137.09</v>
      </c>
      <c r="G681">
        <v>50.25</v>
      </c>
      <c r="H681" s="10">
        <f t="shared" ca="1" si="121"/>
        <v>0.92810149481677517</v>
      </c>
      <c r="I681">
        <v>39.99</v>
      </c>
      <c r="J681">
        <v>46.52</v>
      </c>
      <c r="K681">
        <v>14.16</v>
      </c>
      <c r="L681">
        <v>17.149999999999999</v>
      </c>
      <c r="M681">
        <f ca="1">INDIRECT(J$13&amp;ROW())</f>
        <v>46.52</v>
      </c>
      <c r="N681">
        <f t="shared" ca="1" si="124"/>
        <v>-6.8317677198975746E-3</v>
      </c>
      <c r="O681" s="14">
        <f t="shared" ca="1" si="125"/>
        <v>-6.835337548661502E-3</v>
      </c>
      <c r="P681" s="14">
        <f t="shared" ca="1" si="126"/>
        <v>1.3112724003169837E-5</v>
      </c>
      <c r="Q681" s="14">
        <f t="shared" ca="1" si="127"/>
        <v>1.3112724003169837E-5</v>
      </c>
      <c r="R681">
        <f t="shared" ca="1" si="128"/>
        <v>87.628089210367406</v>
      </c>
      <c r="S681" t="str">
        <f t="shared" si="117"/>
        <v/>
      </c>
      <c r="T681" s="17" t="str">
        <f>IF(S681=1,R681/INDEX($R657:$R$2011,MATCH(1,S657:S680,0),1)-1,"")</f>
        <v/>
      </c>
      <c r="U681" s="16" t="str">
        <f t="shared" si="118"/>
        <v/>
      </c>
      <c r="V681" s="14" t="str">
        <f t="shared" si="119"/>
        <v/>
      </c>
      <c r="W681" s="14" t="str">
        <f t="shared" si="120"/>
        <v/>
      </c>
      <c r="X681">
        <f t="shared" ca="1" si="122"/>
        <v>-7.189686493759416E-2</v>
      </c>
    </row>
    <row r="682" spans="2:24" x14ac:dyDescent="0.25">
      <c r="B682" s="1">
        <v>41134</v>
      </c>
      <c r="C682" s="13">
        <f>ROW()</f>
        <v>682</v>
      </c>
      <c r="D682">
        <v>0.1</v>
      </c>
      <c r="E682">
        <f t="shared" si="123"/>
        <v>0.1</v>
      </c>
      <c r="F682">
        <v>137.02000000000001</v>
      </c>
      <c r="G682">
        <v>50.19</v>
      </c>
      <c r="H682" s="10">
        <f t="shared" ca="1" si="121"/>
        <v>0.85425730885425755</v>
      </c>
      <c r="I682">
        <v>39.54</v>
      </c>
      <c r="J682">
        <v>45.68</v>
      </c>
      <c r="K682">
        <v>14.54</v>
      </c>
      <c r="L682">
        <v>17.41</v>
      </c>
      <c r="M682">
        <f ca="1">INDIRECT(J$13&amp;ROW())</f>
        <v>45.68</v>
      </c>
      <c r="N682">
        <f t="shared" ca="1" si="124"/>
        <v>-1.8056749785038795E-2</v>
      </c>
      <c r="O682" s="14">
        <f t="shared" ca="1" si="125"/>
        <v>-1.8060716064067561E-2</v>
      </c>
      <c r="P682" s="14">
        <f t="shared" ca="1" si="126"/>
        <v>2.2041939534968188E-4</v>
      </c>
      <c r="Q682" s="14">
        <f t="shared" ca="1" si="127"/>
        <v>2.2041939534968188E-4</v>
      </c>
      <c r="R682">
        <f t="shared" ca="1" si="128"/>
        <v>86.045810729354741</v>
      </c>
      <c r="S682" t="str">
        <f t="shared" si="117"/>
        <v/>
      </c>
      <c r="T682" s="17" t="str">
        <f>IF(S682=1,R682/INDEX($R658:$R$2011,MATCH(1,S658:S681,0),1)-1,"")</f>
        <v/>
      </c>
      <c r="U682" s="16" t="str">
        <f t="shared" si="118"/>
        <v/>
      </c>
      <c r="V682" s="14" t="str">
        <f t="shared" si="119"/>
        <v/>
      </c>
      <c r="W682" s="14" t="str">
        <f t="shared" si="120"/>
        <v/>
      </c>
      <c r="X682">
        <f t="shared" ca="1" si="122"/>
        <v>-7.9564774299922716E-2</v>
      </c>
    </row>
    <row r="683" spans="2:24" x14ac:dyDescent="0.25">
      <c r="B683" s="1">
        <v>41135</v>
      </c>
      <c r="C683" s="13">
        <f>ROW()</f>
        <v>683</v>
      </c>
      <c r="D683">
        <v>0.08</v>
      </c>
      <c r="E683">
        <f t="shared" si="123"/>
        <v>0.08</v>
      </c>
      <c r="F683">
        <v>137.04</v>
      </c>
      <c r="G683">
        <v>50.09</v>
      </c>
      <c r="H683" s="10">
        <f t="shared" ca="1" si="121"/>
        <v>0.8974252321641194</v>
      </c>
      <c r="I683">
        <v>40.659999999999997</v>
      </c>
      <c r="J683">
        <v>44.52</v>
      </c>
      <c r="K683">
        <v>13.75</v>
      </c>
      <c r="L683">
        <v>17.22</v>
      </c>
      <c r="M683">
        <f ca="1">INDIRECT(J$13&amp;ROW())</f>
        <v>44.52</v>
      </c>
      <c r="N683">
        <f t="shared" ca="1" si="124"/>
        <v>-2.5394045534150589E-2</v>
      </c>
      <c r="O683" s="14">
        <f t="shared" ca="1" si="125"/>
        <v>-2.5397218873195904E-2</v>
      </c>
      <c r="P683" s="14">
        <f t="shared" ca="1" si="126"/>
        <v>4.9208685841117936E-4</v>
      </c>
      <c r="Q683" s="14">
        <f t="shared" ca="1" si="127"/>
        <v>4.9208685841117936E-4</v>
      </c>
      <c r="R683">
        <f t="shared" ca="1" si="128"/>
        <v>83.860759493670599</v>
      </c>
      <c r="S683" t="str">
        <f t="shared" ref="S683:S746" si="129">IF(MONTH(B684)&lt;&gt;MONTH(B683),1,"")</f>
        <v/>
      </c>
      <c r="T683" s="17" t="str">
        <f>IF(S683=1,R683/INDEX($R659:$R$2011,MATCH(1,S659:S682,0),1)-1,"")</f>
        <v/>
      </c>
      <c r="U683" s="16" t="str">
        <f t="shared" ref="U683:U746" si="130">IF(S683=1,T683-((1+E683/100)^(1/12)-1),"")</f>
        <v/>
      </c>
      <c r="V683" s="14" t="str">
        <f t="shared" ref="V683:V746" si="131">IF(S683=1,(U683-U$7)^2,"")</f>
        <v/>
      </c>
      <c r="W683" s="14" t="str">
        <f t="shared" ref="W683:W746" si="132">IF(U683&lt;0,(U683-U$7)^2,"")</f>
        <v/>
      </c>
      <c r="X683">
        <f t="shared" ca="1" si="122"/>
        <v>5.0532694145466975E-2</v>
      </c>
    </row>
    <row r="684" spans="2:24" x14ac:dyDescent="0.25">
      <c r="B684" s="1">
        <v>41136</v>
      </c>
      <c r="C684" s="13">
        <f>ROW()</f>
        <v>684</v>
      </c>
      <c r="D684">
        <v>0.08</v>
      </c>
      <c r="E684">
        <f t="shared" si="123"/>
        <v>0.08</v>
      </c>
      <c r="F684">
        <v>137.19999999999999</v>
      </c>
      <c r="G684">
        <v>50.28</v>
      </c>
      <c r="H684" s="10">
        <f t="shared" ca="1" si="121"/>
        <v>0.93300052070077211</v>
      </c>
      <c r="I684">
        <v>40.78</v>
      </c>
      <c r="J684">
        <v>47</v>
      </c>
      <c r="K684">
        <v>13.73</v>
      </c>
      <c r="L684">
        <v>17.21</v>
      </c>
      <c r="M684">
        <f ca="1">INDIRECT(J$13&amp;ROW())</f>
        <v>47</v>
      </c>
      <c r="N684">
        <f t="shared" ca="1" si="124"/>
        <v>5.5705300988319717E-2</v>
      </c>
      <c r="O684" s="14">
        <f t="shared" ca="1" si="125"/>
        <v>5.5702127649274402E-2</v>
      </c>
      <c r="P684" s="14">
        <f t="shared" ca="1" si="126"/>
        <v>3.4711322505082262E-3</v>
      </c>
      <c r="Q684" s="14" t="str">
        <f t="shared" ca="1" si="127"/>
        <v/>
      </c>
      <c r="R684">
        <f t="shared" ca="1" si="128"/>
        <v>88.532248342374615</v>
      </c>
      <c r="S684" t="str">
        <f t="shared" si="129"/>
        <v/>
      </c>
      <c r="T684" s="17" t="str">
        <f>IF(S684=1,R684/INDEX($R660:$R$2011,MATCH(1,S660:S683,0),1)-1,"")</f>
        <v/>
      </c>
      <c r="U684" s="16" t="str">
        <f t="shared" si="130"/>
        <v/>
      </c>
      <c r="V684" s="14" t="str">
        <f t="shared" si="131"/>
        <v/>
      </c>
      <c r="W684" s="14" t="str">
        <f t="shared" si="132"/>
        <v/>
      </c>
      <c r="X684">
        <f t="shared" ca="1" si="122"/>
        <v>3.9641506903994317E-2</v>
      </c>
    </row>
    <row r="685" spans="2:24" x14ac:dyDescent="0.25">
      <c r="B685" s="1">
        <v>41137</v>
      </c>
      <c r="C685" s="13">
        <f>ROW()</f>
        <v>685</v>
      </c>
      <c r="D685">
        <v>0.08</v>
      </c>
      <c r="E685">
        <f t="shared" si="123"/>
        <v>0.08</v>
      </c>
      <c r="F685">
        <v>138.21</v>
      </c>
      <c r="G685">
        <v>50.71</v>
      </c>
      <c r="H685" s="10">
        <f t="shared" ca="1" si="121"/>
        <v>0.93099129164150229</v>
      </c>
      <c r="I685">
        <v>40.409999999999997</v>
      </c>
      <c r="J685">
        <v>47</v>
      </c>
      <c r="K685">
        <v>14.01</v>
      </c>
      <c r="L685">
        <v>17.21</v>
      </c>
      <c r="M685">
        <f ca="1">INDIRECT(J$13&amp;ROW())</f>
        <v>47</v>
      </c>
      <c r="N685">
        <f t="shared" ca="1" si="124"/>
        <v>0</v>
      </c>
      <c r="O685" s="14">
        <f t="shared" ca="1" si="125"/>
        <v>-3.1733390453148047E-6</v>
      </c>
      <c r="P685" s="14">
        <f t="shared" ca="1" si="126"/>
        <v>1.0310615197736311E-5</v>
      </c>
      <c r="Q685" s="14">
        <f t="shared" ca="1" si="127"/>
        <v>1.0310615197736311E-5</v>
      </c>
      <c r="R685">
        <f t="shared" ca="1" si="128"/>
        <v>88.532248342374615</v>
      </c>
      <c r="S685" t="str">
        <f t="shared" si="129"/>
        <v/>
      </c>
      <c r="T685" s="17" t="str">
        <f>IF(S685=1,R685/INDEX($R661:$R$2011,MATCH(1,S661:S684,0),1)-1,"")</f>
        <v/>
      </c>
      <c r="U685" s="16" t="str">
        <f t="shared" si="130"/>
        <v/>
      </c>
      <c r="V685" s="14" t="str">
        <f t="shared" si="131"/>
        <v/>
      </c>
      <c r="W685" s="14" t="str">
        <f t="shared" si="132"/>
        <v/>
      </c>
      <c r="X685">
        <f t="shared" ca="1" si="122"/>
        <v>-2.1535133311186318E-3</v>
      </c>
    </row>
    <row r="686" spans="2:24" x14ac:dyDescent="0.25">
      <c r="B686" s="1">
        <v>41138</v>
      </c>
      <c r="C686" s="13">
        <f>ROW()</f>
        <v>686</v>
      </c>
      <c r="D686">
        <v>0.09</v>
      </c>
      <c r="E686">
        <f t="shared" si="123"/>
        <v>0.09</v>
      </c>
      <c r="F686">
        <v>138.4</v>
      </c>
      <c r="G686">
        <v>50.81</v>
      </c>
      <c r="H686" s="10">
        <f t="shared" ca="1" si="121"/>
        <v>0.96729349398452691</v>
      </c>
      <c r="I686">
        <v>40.25</v>
      </c>
      <c r="J686">
        <v>46.04</v>
      </c>
      <c r="K686">
        <v>14.42</v>
      </c>
      <c r="L686">
        <v>17.2</v>
      </c>
      <c r="M686">
        <f ca="1">INDIRECT(J$13&amp;ROW())</f>
        <v>46.04</v>
      </c>
      <c r="N686">
        <f t="shared" ca="1" si="124"/>
        <v>-2.0425531914893602E-2</v>
      </c>
      <c r="O686" s="14">
        <f t="shared" ca="1" si="125"/>
        <v>-2.042910174365753E-2</v>
      </c>
      <c r="P686" s="14">
        <f t="shared" ca="1" si="126"/>
        <v>2.9635325496100957E-4</v>
      </c>
      <c r="Q686" s="14">
        <f t="shared" ca="1" si="127"/>
        <v>2.9635325496100957E-4</v>
      </c>
      <c r="R686">
        <f t="shared" ca="1" si="128"/>
        <v>86.723930078360155</v>
      </c>
      <c r="S686" t="str">
        <f t="shared" si="129"/>
        <v/>
      </c>
      <c r="T686" s="17" t="str">
        <f>IF(S686=1,R686/INDEX($R662:$R$2011,MATCH(1,S662:S685,0),1)-1,"")</f>
        <v/>
      </c>
      <c r="U686" s="16" t="str">
        <f t="shared" si="130"/>
        <v/>
      </c>
      <c r="V686" s="14" t="str">
        <f t="shared" si="131"/>
        <v/>
      </c>
      <c r="W686" s="14" t="str">
        <f t="shared" si="132"/>
        <v/>
      </c>
      <c r="X686">
        <f t="shared" ca="1" si="122"/>
        <v>3.8993063274541828E-2</v>
      </c>
    </row>
    <row r="687" spans="2:24" x14ac:dyDescent="0.25">
      <c r="B687" s="1">
        <v>41141</v>
      </c>
      <c r="C687" s="13">
        <f>ROW()</f>
        <v>687</v>
      </c>
      <c r="D687">
        <v>0.1</v>
      </c>
      <c r="E687">
        <f t="shared" si="123"/>
        <v>0.1</v>
      </c>
      <c r="F687">
        <v>138.41</v>
      </c>
      <c r="G687">
        <v>50.76</v>
      </c>
      <c r="H687" s="10">
        <f t="shared" ca="1" si="121"/>
        <v>0.89174741359344512</v>
      </c>
      <c r="I687">
        <v>40.56</v>
      </c>
      <c r="J687">
        <v>44.8</v>
      </c>
      <c r="K687">
        <v>14.39</v>
      </c>
      <c r="L687">
        <v>16.96</v>
      </c>
      <c r="M687">
        <f ca="1">INDIRECT(J$13&amp;ROW())</f>
        <v>44.8</v>
      </c>
      <c r="N687">
        <f t="shared" ca="1" si="124"/>
        <v>-2.6933101650738478E-2</v>
      </c>
      <c r="O687" s="14">
        <f t="shared" ca="1" si="125"/>
        <v>-2.6937067929767244E-2</v>
      </c>
      <c r="P687" s="14">
        <f t="shared" ca="1" si="126"/>
        <v>5.6277503183065265E-4</v>
      </c>
      <c r="Q687" s="14">
        <f t="shared" ca="1" si="127"/>
        <v>5.6277503183065265E-4</v>
      </c>
      <c r="R687">
        <f t="shared" ca="1" si="128"/>
        <v>84.38818565400814</v>
      </c>
      <c r="S687" t="str">
        <f t="shared" si="129"/>
        <v/>
      </c>
      <c r="T687" s="17" t="str">
        <f>IF(S687=1,R687/INDEX($R663:$R$2011,MATCH(1,S663:S686,0),1)-1,"")</f>
        <v/>
      </c>
      <c r="U687" s="16" t="str">
        <f t="shared" si="130"/>
        <v/>
      </c>
      <c r="V687" s="14" t="str">
        <f t="shared" si="131"/>
        <v/>
      </c>
      <c r="W687" s="14" t="str">
        <f t="shared" si="132"/>
        <v/>
      </c>
      <c r="X687">
        <f t="shared" ca="1" si="122"/>
        <v>-7.8100474014239835E-2</v>
      </c>
    </row>
    <row r="688" spans="2:24" x14ac:dyDescent="0.25">
      <c r="B688" s="1">
        <v>41142</v>
      </c>
      <c r="C688" s="13">
        <f>ROW()</f>
        <v>688</v>
      </c>
      <c r="D688">
        <v>0.1</v>
      </c>
      <c r="E688">
        <f t="shared" si="123"/>
        <v>0.1</v>
      </c>
      <c r="F688">
        <v>137.99</v>
      </c>
      <c r="G688">
        <v>50.71</v>
      </c>
      <c r="H688" s="10">
        <f t="shared" ca="1" si="121"/>
        <v>0.94170220632142143</v>
      </c>
      <c r="I688">
        <v>41.19</v>
      </c>
      <c r="J688">
        <v>44.8</v>
      </c>
      <c r="K688">
        <v>14</v>
      </c>
      <c r="L688">
        <v>16.84</v>
      </c>
      <c r="M688">
        <f ca="1">INDIRECT(J$13&amp;ROW())</f>
        <v>44.8</v>
      </c>
      <c r="N688">
        <f t="shared" ca="1" si="124"/>
        <v>0</v>
      </c>
      <c r="O688" s="14">
        <f t="shared" ca="1" si="125"/>
        <v>-3.9662790287664507E-6</v>
      </c>
      <c r="P688" s="14">
        <f t="shared" ca="1" si="126"/>
        <v>1.0305523542654808E-5</v>
      </c>
      <c r="Q688" s="14">
        <f t="shared" ca="1" si="127"/>
        <v>1.0305523542654808E-5</v>
      </c>
      <c r="R688">
        <f t="shared" ca="1" si="128"/>
        <v>84.38818565400814</v>
      </c>
      <c r="S688" t="str">
        <f t="shared" si="129"/>
        <v/>
      </c>
      <c r="T688" s="17" t="str">
        <f>IF(S688=1,R688/INDEX($R664:$R$2011,MATCH(1,S664:S687,0),1)-1,"")</f>
        <v/>
      </c>
      <c r="U688" s="16" t="str">
        <f t="shared" si="130"/>
        <v/>
      </c>
      <c r="V688" s="14" t="str">
        <f t="shared" si="131"/>
        <v/>
      </c>
      <c r="W688" s="14" t="str">
        <f t="shared" si="132"/>
        <v/>
      </c>
      <c r="X688">
        <f t="shared" ca="1" si="122"/>
        <v>5.6018993681938724E-2</v>
      </c>
    </row>
    <row r="689" spans="2:24" x14ac:dyDescent="0.25">
      <c r="B689" s="1">
        <v>41143</v>
      </c>
      <c r="C689" s="13">
        <f>ROW()</f>
        <v>689</v>
      </c>
      <c r="D689">
        <v>0.09</v>
      </c>
      <c r="E689">
        <f t="shared" si="123"/>
        <v>0.09</v>
      </c>
      <c r="F689">
        <v>138.05000000000001</v>
      </c>
      <c r="G689">
        <v>50.64</v>
      </c>
      <c r="H689" s="10">
        <f t="shared" ca="1" si="121"/>
        <v>0.87494466619024036</v>
      </c>
      <c r="I689">
        <v>41.15</v>
      </c>
      <c r="J689">
        <v>46</v>
      </c>
      <c r="K689">
        <v>13.9</v>
      </c>
      <c r="L689">
        <v>16.670000000000002</v>
      </c>
      <c r="M689">
        <f ca="1">INDIRECT(J$13&amp;ROW())</f>
        <v>46</v>
      </c>
      <c r="N689">
        <f t="shared" ca="1" si="124"/>
        <v>2.6785714285714413E-2</v>
      </c>
      <c r="O689" s="14">
        <f t="shared" ca="1" si="125"/>
        <v>2.6782144456950485E-2</v>
      </c>
      <c r="P689" s="14">
        <f t="shared" ca="1" si="126"/>
        <v>8.9977996128706662E-4</v>
      </c>
      <c r="Q689" s="14" t="str">
        <f t="shared" ca="1" si="127"/>
        <v/>
      </c>
      <c r="R689">
        <f t="shared" ca="1" si="128"/>
        <v>86.648583484026233</v>
      </c>
      <c r="S689" t="str">
        <f t="shared" si="129"/>
        <v/>
      </c>
      <c r="T689" s="17" t="str">
        <f>IF(S689=1,R689/INDEX($R665:$R$2011,MATCH(1,S665:S688,0),1)-1,"")</f>
        <v/>
      </c>
      <c r="U689" s="16" t="str">
        <f t="shared" si="130"/>
        <v/>
      </c>
      <c r="V689" s="14" t="str">
        <f t="shared" si="131"/>
        <v/>
      </c>
      <c r="W689" s="14" t="str">
        <f t="shared" si="132"/>
        <v/>
      </c>
      <c r="X689">
        <f t="shared" ca="1" si="122"/>
        <v>-7.0890287484784056E-2</v>
      </c>
    </row>
    <row r="690" spans="2:24" x14ac:dyDescent="0.25">
      <c r="B690" s="1">
        <v>41144</v>
      </c>
      <c r="C690" s="13">
        <f>ROW()</f>
        <v>690</v>
      </c>
      <c r="D690">
        <v>0.09</v>
      </c>
      <c r="E690">
        <f t="shared" si="123"/>
        <v>0.09</v>
      </c>
      <c r="F690">
        <v>136.91999999999999</v>
      </c>
      <c r="G690">
        <v>50.18</v>
      </c>
      <c r="H690" s="10">
        <f t="shared" ca="1" si="121"/>
        <v>0.85552247705564544</v>
      </c>
      <c r="I690">
        <v>41.69</v>
      </c>
      <c r="J690">
        <v>46.4</v>
      </c>
      <c r="K690">
        <v>13.6</v>
      </c>
      <c r="L690">
        <v>16.559999999999999</v>
      </c>
      <c r="M690">
        <f ca="1">INDIRECT(J$13&amp;ROW())</f>
        <v>46.4</v>
      </c>
      <c r="N690">
        <f t="shared" ca="1" si="124"/>
        <v>8.6956521739129933E-3</v>
      </c>
      <c r="O690" s="14">
        <f t="shared" ca="1" si="125"/>
        <v>8.6920823451490659E-3</v>
      </c>
      <c r="P690" s="14">
        <f t="shared" ca="1" si="126"/>
        <v>1.4175927369815302E-4</v>
      </c>
      <c r="Q690" s="14" t="str">
        <f t="shared" ca="1" si="127"/>
        <v/>
      </c>
      <c r="R690">
        <f t="shared" ca="1" si="128"/>
        <v>87.402049427365583</v>
      </c>
      <c r="S690" t="str">
        <f t="shared" si="129"/>
        <v/>
      </c>
      <c r="T690" s="17" t="str">
        <f>IF(S690=1,R690/INDEX($R666:$R$2011,MATCH(1,S666:S689,0),1)-1,"")</f>
        <v/>
      </c>
      <c r="U690" s="16" t="str">
        <f t="shared" si="130"/>
        <v/>
      </c>
      <c r="V690" s="14" t="str">
        <f t="shared" si="131"/>
        <v/>
      </c>
      <c r="W690" s="14" t="str">
        <f t="shared" si="132"/>
        <v/>
      </c>
      <c r="X690">
        <f t="shared" ca="1" si="122"/>
        <v>-2.2198191365820526E-2</v>
      </c>
    </row>
    <row r="691" spans="2:24" x14ac:dyDescent="0.25">
      <c r="B691" s="1">
        <v>41145</v>
      </c>
      <c r="C691" s="13">
        <f>ROW()</f>
        <v>691</v>
      </c>
      <c r="D691">
        <v>0.09</v>
      </c>
      <c r="E691">
        <f t="shared" si="123"/>
        <v>0.09</v>
      </c>
      <c r="F691">
        <v>137.74</v>
      </c>
      <c r="G691">
        <v>50.44</v>
      </c>
      <c r="H691" s="10">
        <f t="shared" ca="1" si="121"/>
        <v>0.88414578386349063</v>
      </c>
      <c r="I691">
        <v>41.4</v>
      </c>
      <c r="J691">
        <v>47.24</v>
      </c>
      <c r="K691">
        <v>14.19</v>
      </c>
      <c r="L691">
        <v>16.72</v>
      </c>
      <c r="M691">
        <f ca="1">INDIRECT(J$13&amp;ROW())</f>
        <v>47.24</v>
      </c>
      <c r="N691">
        <f t="shared" ca="1" si="124"/>
        <v>1.8103448275862188E-2</v>
      </c>
      <c r="O691" s="14">
        <f t="shared" ca="1" si="125"/>
        <v>1.8099878447098261E-2</v>
      </c>
      <c r="P691" s="14">
        <f t="shared" ca="1" si="126"/>
        <v>4.5428942880916035E-4</v>
      </c>
      <c r="Q691" s="14" t="str">
        <f t="shared" ca="1" si="127"/>
        <v/>
      </c>
      <c r="R691">
        <f t="shared" ca="1" si="128"/>
        <v>88.984327908378248</v>
      </c>
      <c r="S691" t="str">
        <f t="shared" si="129"/>
        <v/>
      </c>
      <c r="T691" s="17" t="str">
        <f>IF(S691=1,R691/INDEX($R667:$R$2011,MATCH(1,S667:S690,0),1)-1,"")</f>
        <v/>
      </c>
      <c r="U691" s="16" t="str">
        <f t="shared" si="130"/>
        <v/>
      </c>
      <c r="V691" s="14" t="str">
        <f t="shared" si="131"/>
        <v/>
      </c>
      <c r="W691" s="14" t="str">
        <f t="shared" si="132"/>
        <v/>
      </c>
      <c r="X691">
        <f t="shared" ca="1" si="122"/>
        <v>3.3457106710223117E-2</v>
      </c>
    </row>
    <row r="692" spans="2:24" x14ac:dyDescent="0.25">
      <c r="B692" s="1">
        <v>41148</v>
      </c>
      <c r="C692" s="13">
        <f>ROW()</f>
        <v>692</v>
      </c>
      <c r="D692">
        <v>0.1</v>
      </c>
      <c r="E692">
        <f t="shared" si="123"/>
        <v>0.1</v>
      </c>
      <c r="F692">
        <v>137.77000000000001</v>
      </c>
      <c r="G692">
        <v>50.34</v>
      </c>
      <c r="H692" s="10">
        <f t="shared" ca="1" si="121"/>
        <v>0.87248077748591579</v>
      </c>
      <c r="I692">
        <v>41.29</v>
      </c>
      <c r="J692">
        <v>45.32</v>
      </c>
      <c r="K692">
        <v>14.08</v>
      </c>
      <c r="L692">
        <v>16.72</v>
      </c>
      <c r="M692">
        <f ca="1">INDIRECT(J$13&amp;ROW())</f>
        <v>45.32</v>
      </c>
      <c r="N692">
        <f t="shared" ca="1" si="124"/>
        <v>-4.0643522438611357E-2</v>
      </c>
      <c r="O692" s="14">
        <f t="shared" ca="1" si="125"/>
        <v>-4.0647488717640123E-2</v>
      </c>
      <c r="P692" s="14">
        <f t="shared" ca="1" si="126"/>
        <v>1.4012520020941876E-3</v>
      </c>
      <c r="Q692" s="14">
        <f t="shared" ca="1" si="127"/>
        <v>1.4012520020941876E-3</v>
      </c>
      <c r="R692">
        <f t="shared" ca="1" si="128"/>
        <v>85.367691380349328</v>
      </c>
      <c r="S692" t="str">
        <f t="shared" si="129"/>
        <v/>
      </c>
      <c r="T692" s="17" t="str">
        <f>IF(S692=1,R692/INDEX($R668:$R$2011,MATCH(1,S668:S691,0),1)-1,"")</f>
        <v/>
      </c>
      <c r="U692" s="16" t="str">
        <f t="shared" si="130"/>
        <v/>
      </c>
      <c r="V692" s="14" t="str">
        <f t="shared" si="131"/>
        <v/>
      </c>
      <c r="W692" s="14" t="str">
        <f t="shared" si="132"/>
        <v/>
      </c>
      <c r="X692">
        <f t="shared" ca="1" si="122"/>
        <v>-1.3193532775332251E-2</v>
      </c>
    </row>
    <row r="693" spans="2:24" x14ac:dyDescent="0.25">
      <c r="B693" s="1">
        <v>41149</v>
      </c>
      <c r="C693" s="13">
        <f>ROW()</f>
        <v>693</v>
      </c>
      <c r="D693">
        <v>0.09</v>
      </c>
      <c r="E693">
        <f t="shared" si="123"/>
        <v>0.09</v>
      </c>
      <c r="F693">
        <v>137.63999999999999</v>
      </c>
      <c r="G693">
        <v>50.31</v>
      </c>
      <c r="H693" s="10">
        <f t="shared" ca="1" si="121"/>
        <v>0.88796270954338341</v>
      </c>
      <c r="I693">
        <v>41.41</v>
      </c>
      <c r="J693">
        <v>45.76</v>
      </c>
      <c r="K693">
        <v>13.81</v>
      </c>
      <c r="L693">
        <v>16.8</v>
      </c>
      <c r="M693">
        <f ca="1">INDIRECT(J$13&amp;ROW())</f>
        <v>45.76</v>
      </c>
      <c r="N693">
        <f t="shared" ca="1" si="124"/>
        <v>9.7087378640776656E-3</v>
      </c>
      <c r="O693" s="14">
        <f t="shared" ca="1" si="125"/>
        <v>9.7051680353137382E-3</v>
      </c>
      <c r="P693" s="14">
        <f t="shared" ca="1" si="126"/>
        <v>1.6690976054773124E-4</v>
      </c>
      <c r="Q693" s="14" t="str">
        <f t="shared" ca="1" si="127"/>
        <v/>
      </c>
      <c r="R693">
        <f t="shared" ca="1" si="128"/>
        <v>86.196503918022628</v>
      </c>
      <c r="S693" t="str">
        <f t="shared" si="129"/>
        <v/>
      </c>
      <c r="T693" s="17" t="str">
        <f>IF(S693=1,R693/INDEX($R669:$R$2011,MATCH(1,S669:S692,0),1)-1,"")</f>
        <v/>
      </c>
      <c r="U693" s="16" t="str">
        <f t="shared" si="130"/>
        <v/>
      </c>
      <c r="V693" s="14" t="str">
        <f t="shared" si="131"/>
        <v/>
      </c>
      <c r="W693" s="14" t="str">
        <f t="shared" si="132"/>
        <v/>
      </c>
      <c r="X693">
        <f t="shared" ca="1" si="122"/>
        <v>1.7744725679893329E-2</v>
      </c>
    </row>
    <row r="694" spans="2:24" x14ac:dyDescent="0.25">
      <c r="B694" s="1">
        <v>41150</v>
      </c>
      <c r="C694" s="13">
        <f>ROW()</f>
        <v>694</v>
      </c>
      <c r="D694">
        <v>0.09</v>
      </c>
      <c r="E694">
        <f t="shared" si="123"/>
        <v>0.09</v>
      </c>
      <c r="F694">
        <v>137.74</v>
      </c>
      <c r="G694">
        <v>50.43</v>
      </c>
      <c r="H694" s="10">
        <f t="shared" ca="1" si="121"/>
        <v>0.84665450009442034</v>
      </c>
      <c r="I694">
        <v>41.52</v>
      </c>
      <c r="J694">
        <v>46.56</v>
      </c>
      <c r="K694">
        <v>13.77</v>
      </c>
      <c r="L694">
        <v>16.75</v>
      </c>
      <c r="M694">
        <f ca="1">INDIRECT(J$13&amp;ROW())</f>
        <v>46.56</v>
      </c>
      <c r="N694">
        <f t="shared" ca="1" si="124"/>
        <v>1.7482517482517501E-2</v>
      </c>
      <c r="O694" s="14">
        <f t="shared" ca="1" si="125"/>
        <v>1.7478947653753574E-2</v>
      </c>
      <c r="P694" s="14">
        <f t="shared" ca="1" si="126"/>
        <v>4.2820586347381098E-4</v>
      </c>
      <c r="Q694" s="14" t="str">
        <f t="shared" ca="1" si="127"/>
        <v/>
      </c>
      <c r="R694">
        <f t="shared" ca="1" si="128"/>
        <v>87.703435804701343</v>
      </c>
      <c r="S694" t="str">
        <f t="shared" si="129"/>
        <v/>
      </c>
      <c r="T694" s="17" t="str">
        <f>IF(S694=1,R694/INDEX($R670:$R$2011,MATCH(1,S670:S693,0),1)-1,"")</f>
        <v/>
      </c>
      <c r="U694" s="16" t="str">
        <f t="shared" si="130"/>
        <v/>
      </c>
      <c r="V694" s="14" t="str">
        <f t="shared" si="131"/>
        <v/>
      </c>
      <c r="W694" s="14" t="str">
        <f t="shared" si="132"/>
        <v/>
      </c>
      <c r="X694">
        <f t="shared" ca="1" si="122"/>
        <v>-4.6520207442275398E-2</v>
      </c>
    </row>
    <row r="695" spans="2:24" x14ac:dyDescent="0.25">
      <c r="B695" s="1">
        <v>41151</v>
      </c>
      <c r="C695" s="13">
        <f>ROW()</f>
        <v>695</v>
      </c>
      <c r="D695">
        <v>0.09</v>
      </c>
      <c r="E695">
        <f t="shared" si="123"/>
        <v>0.09</v>
      </c>
      <c r="F695">
        <v>136.75</v>
      </c>
      <c r="G695">
        <v>50.04</v>
      </c>
      <c r="H695" s="10">
        <f t="shared" ca="1" si="121"/>
        <v>0.88387032065227755</v>
      </c>
      <c r="I695">
        <v>41.82</v>
      </c>
      <c r="J695">
        <v>46.64</v>
      </c>
      <c r="K695">
        <v>13.48</v>
      </c>
      <c r="L695">
        <v>16.75</v>
      </c>
      <c r="M695">
        <f ca="1">INDIRECT(J$13&amp;ROW())</f>
        <v>46.64</v>
      </c>
      <c r="N695">
        <f t="shared" ca="1" si="124"/>
        <v>1.7182130584192379E-3</v>
      </c>
      <c r="O695" s="14">
        <f t="shared" ca="1" si="125"/>
        <v>1.7146432296553105E-3</v>
      </c>
      <c r="P695" s="14">
        <f t="shared" ca="1" si="126"/>
        <v>2.4293377359300447E-5</v>
      </c>
      <c r="Q695" s="14" t="str">
        <f t="shared" ca="1" si="127"/>
        <v/>
      </c>
      <c r="R695">
        <f t="shared" ca="1" si="128"/>
        <v>87.854128993369216</v>
      </c>
      <c r="S695" t="str">
        <f t="shared" si="129"/>
        <v/>
      </c>
      <c r="T695" s="17" t="str">
        <f>IF(S695=1,R695/INDEX($R671:$R$2011,MATCH(1,S671:S694,0),1)-1,"")</f>
        <v/>
      </c>
      <c r="U695" s="16" t="str">
        <f t="shared" si="130"/>
        <v/>
      </c>
      <c r="V695" s="14" t="str">
        <f t="shared" si="131"/>
        <v/>
      </c>
      <c r="W695" s="14" t="str">
        <f t="shared" si="132"/>
        <v/>
      </c>
      <c r="X695">
        <f t="shared" ca="1" si="122"/>
        <v>4.395632522322495E-2</v>
      </c>
    </row>
    <row r="696" spans="2:24" x14ac:dyDescent="0.25">
      <c r="B696" s="1">
        <v>41152</v>
      </c>
      <c r="C696" s="13">
        <f>ROW()</f>
        <v>696</v>
      </c>
      <c r="D696">
        <v>0.09</v>
      </c>
      <c r="E696">
        <f t="shared" si="123"/>
        <v>0.09</v>
      </c>
      <c r="F696">
        <v>137.4</v>
      </c>
      <c r="G696">
        <v>50.27</v>
      </c>
      <c r="H696" s="10">
        <f t="shared" ca="1" si="121"/>
        <v>0.87661662103160931</v>
      </c>
      <c r="I696">
        <v>40.9</v>
      </c>
      <c r="J696">
        <v>47.68</v>
      </c>
      <c r="K696">
        <v>13.89</v>
      </c>
      <c r="L696">
        <v>16.89</v>
      </c>
      <c r="M696">
        <f ca="1">INDIRECT(J$13&amp;ROW())</f>
        <v>47.68</v>
      </c>
      <c r="N696">
        <f t="shared" ca="1" si="124"/>
        <v>2.2298456260720467E-2</v>
      </c>
      <c r="O696" s="14">
        <f t="shared" ca="1" si="125"/>
        <v>2.229488643195654E-2</v>
      </c>
      <c r="P696" s="14">
        <f t="shared" ca="1" si="126"/>
        <v>6.5071287873155986E-4</v>
      </c>
      <c r="Q696" s="14" t="str">
        <f t="shared" ca="1" si="127"/>
        <v/>
      </c>
      <c r="R696">
        <f t="shared" ca="1" si="128"/>
        <v>89.813140446051548</v>
      </c>
      <c r="S696">
        <f t="shared" si="129"/>
        <v>1</v>
      </c>
      <c r="T696" s="17">
        <f ca="1">IF(S696=1,R696/INDEX($R672:$R$2011,MATCH(1,S672:S695,0),1)-1,"")</f>
        <v>-0.10105580693815974</v>
      </c>
      <c r="U696" s="16">
        <f t="shared" ca="1" si="130"/>
        <v>-0.10113077601843723</v>
      </c>
      <c r="V696" s="14">
        <f t="shared" ca="1" si="131"/>
        <v>1.5289504558592345E-3</v>
      </c>
      <c r="W696" s="14">
        <f t="shared" ca="1" si="132"/>
        <v>1.5289504558592345E-3</v>
      </c>
      <c r="X696">
        <f t="shared" ca="1" si="122"/>
        <v>-8.2067464549721945E-3</v>
      </c>
    </row>
    <row r="697" spans="2:24" x14ac:dyDescent="0.25">
      <c r="B697" s="1">
        <v>41156</v>
      </c>
      <c r="C697" s="13">
        <f>ROW()</f>
        <v>697</v>
      </c>
      <c r="D697">
        <v>0.1</v>
      </c>
      <c r="E697">
        <f t="shared" si="123"/>
        <v>0.1</v>
      </c>
      <c r="F697">
        <v>137.28</v>
      </c>
      <c r="G697">
        <v>50.23</v>
      </c>
      <c r="H697" s="10">
        <f t="shared" ca="1" si="121"/>
        <v>0.87852518259261825</v>
      </c>
      <c r="I697">
        <v>41.11</v>
      </c>
      <c r="J697">
        <v>46.04</v>
      </c>
      <c r="K697">
        <v>14.01</v>
      </c>
      <c r="L697">
        <v>16.690000000000001</v>
      </c>
      <c r="M697">
        <f ca="1">INDIRECT(J$13&amp;ROW())</f>
        <v>46.04</v>
      </c>
      <c r="N697">
        <f t="shared" ca="1" si="124"/>
        <v>-3.439597315436238E-2</v>
      </c>
      <c r="O697" s="14">
        <f t="shared" ca="1" si="125"/>
        <v>-3.4399939433391147E-2</v>
      </c>
      <c r="P697" s="14">
        <f t="shared" ca="1" si="126"/>
        <v>9.7255109202947171E-4</v>
      </c>
      <c r="Q697" s="14">
        <f t="shared" ca="1" si="127"/>
        <v>9.7255109202947171E-4</v>
      </c>
      <c r="R697">
        <f t="shared" ca="1" si="128"/>
        <v>86.723930078360183</v>
      </c>
      <c r="S697" t="str">
        <f t="shared" si="129"/>
        <v/>
      </c>
      <c r="T697" s="17" t="str">
        <f>IF(S697=1,R697/INDEX($R673:$R$2011,MATCH(1,S673:S696,0),1)-1,"")</f>
        <v/>
      </c>
      <c r="U697" s="16" t="str">
        <f t="shared" si="130"/>
        <v/>
      </c>
      <c r="V697" s="14" t="str">
        <f t="shared" si="131"/>
        <v/>
      </c>
      <c r="W697" s="14" t="str">
        <f t="shared" si="132"/>
        <v/>
      </c>
      <c r="X697">
        <f t="shared" ca="1" si="122"/>
        <v>2.1771907071109721E-3</v>
      </c>
    </row>
    <row r="698" spans="2:24" x14ac:dyDescent="0.25">
      <c r="B698" s="1">
        <v>41157</v>
      </c>
      <c r="C698" s="13">
        <f>ROW()</f>
        <v>698</v>
      </c>
      <c r="D698">
        <v>0.1</v>
      </c>
      <c r="E698">
        <f t="shared" si="123"/>
        <v>0.1</v>
      </c>
      <c r="F698">
        <v>137.16</v>
      </c>
      <c r="G698">
        <v>50.18</v>
      </c>
      <c r="H698" s="10">
        <f t="shared" ca="1" si="121"/>
        <v>0.91159108515877263</v>
      </c>
      <c r="I698">
        <v>40.33</v>
      </c>
      <c r="J698">
        <v>45.72</v>
      </c>
      <c r="K698">
        <v>14.39</v>
      </c>
      <c r="L698">
        <v>17.04</v>
      </c>
      <c r="M698">
        <f ca="1">INDIRECT(J$13&amp;ROW())</f>
        <v>45.72</v>
      </c>
      <c r="N698">
        <f t="shared" ca="1" si="124"/>
        <v>-6.9504778453518545E-3</v>
      </c>
      <c r="O698" s="14">
        <f t="shared" ca="1" si="125"/>
        <v>-6.954444124380621E-3</v>
      </c>
      <c r="P698" s="14">
        <f t="shared" ca="1" si="126"/>
        <v>1.3989515823700799E-5</v>
      </c>
      <c r="Q698" s="14">
        <f t="shared" ca="1" si="127"/>
        <v>1.3989515823700799E-5</v>
      </c>
      <c r="R698">
        <f t="shared" ca="1" si="128"/>
        <v>86.121157323688692</v>
      </c>
      <c r="S698" t="str">
        <f t="shared" si="129"/>
        <v/>
      </c>
      <c r="T698" s="17" t="str">
        <f>IF(S698=1,R698/INDEX($R674:$R$2011,MATCH(1,S674:S697,0),1)-1,"")</f>
        <v/>
      </c>
      <c r="U698" s="16" t="str">
        <f t="shared" si="130"/>
        <v/>
      </c>
      <c r="V698" s="14" t="str">
        <f t="shared" si="131"/>
        <v/>
      </c>
      <c r="W698" s="14" t="str">
        <f t="shared" si="132"/>
        <v/>
      </c>
      <c r="X698">
        <f t="shared" ca="1" si="122"/>
        <v>3.7637967836702611E-2</v>
      </c>
    </row>
    <row r="699" spans="2:24" x14ac:dyDescent="0.25">
      <c r="B699" s="1">
        <v>41158</v>
      </c>
      <c r="C699" s="13">
        <f>ROW()</f>
        <v>699</v>
      </c>
      <c r="D699">
        <v>0.1</v>
      </c>
      <c r="E699">
        <f t="shared" si="123"/>
        <v>0.1</v>
      </c>
      <c r="F699">
        <v>139.94</v>
      </c>
      <c r="G699">
        <v>51.26</v>
      </c>
      <c r="H699" s="10">
        <f t="shared" ca="1" si="121"/>
        <v>0.87829596415610844</v>
      </c>
      <c r="I699">
        <v>38.590000000000003</v>
      </c>
      <c r="J699">
        <v>44.48</v>
      </c>
      <c r="K699">
        <v>15.9</v>
      </c>
      <c r="L699">
        <v>17.46</v>
      </c>
      <c r="M699">
        <f ca="1">INDIRECT(J$13&amp;ROW())</f>
        <v>44.48</v>
      </c>
      <c r="N699">
        <f t="shared" ca="1" si="124"/>
        <v>-2.7121609798775204E-2</v>
      </c>
      <c r="O699" s="14">
        <f t="shared" ca="1" si="125"/>
        <v>-2.712557607780397E-2</v>
      </c>
      <c r="P699" s="14">
        <f t="shared" ca="1" si="126"/>
        <v>5.7175447947321076E-4</v>
      </c>
      <c r="Q699" s="14">
        <f t="shared" ca="1" si="127"/>
        <v>5.7175447947321076E-4</v>
      </c>
      <c r="R699">
        <f t="shared" ca="1" si="128"/>
        <v>83.785412899336677</v>
      </c>
      <c r="S699" t="str">
        <f t="shared" si="129"/>
        <v/>
      </c>
      <c r="T699" s="17" t="str">
        <f>IF(S699=1,R699/INDEX($R675:$R$2011,MATCH(1,S675:S698,0),1)-1,"")</f>
        <v/>
      </c>
      <c r="U699" s="16" t="str">
        <f t="shared" si="130"/>
        <v/>
      </c>
      <c r="V699" s="14" t="str">
        <f t="shared" si="131"/>
        <v/>
      </c>
      <c r="W699" s="14" t="str">
        <f t="shared" si="132"/>
        <v/>
      </c>
      <c r="X699">
        <f t="shared" ca="1" si="122"/>
        <v>-3.6524184521687243E-2</v>
      </c>
    </row>
    <row r="700" spans="2:24" x14ac:dyDescent="0.25">
      <c r="B700" s="1">
        <v>41159</v>
      </c>
      <c r="C700" s="13">
        <f>ROW()</f>
        <v>700</v>
      </c>
      <c r="D700">
        <v>0.09</v>
      </c>
      <c r="E700">
        <f t="shared" si="123"/>
        <v>0.09</v>
      </c>
      <c r="F700">
        <v>140.49</v>
      </c>
      <c r="G700">
        <v>51.61</v>
      </c>
      <c r="H700" s="10">
        <f t="shared" ca="1" si="121"/>
        <v>0.84930109779457374</v>
      </c>
      <c r="I700">
        <v>37.68</v>
      </c>
      <c r="J700">
        <v>39.92</v>
      </c>
      <c r="K700">
        <v>16.79</v>
      </c>
      <c r="L700">
        <v>18.22</v>
      </c>
      <c r="M700">
        <f ca="1">INDIRECT(J$13&amp;ROW())</f>
        <v>39.92</v>
      </c>
      <c r="N700">
        <f t="shared" ca="1" si="124"/>
        <v>-0.10251798561151071</v>
      </c>
      <c r="O700" s="14">
        <f t="shared" ca="1" si="125"/>
        <v>-0.10252155544027464</v>
      </c>
      <c r="P700" s="14">
        <f t="shared" ca="1" si="126"/>
        <v>9.861953226530008E-3</v>
      </c>
      <c r="Q700" s="14">
        <f t="shared" ca="1" si="127"/>
        <v>9.861953226530008E-3</v>
      </c>
      <c r="R700">
        <f t="shared" ca="1" si="128"/>
        <v>75.195901145267996</v>
      </c>
      <c r="S700" t="str">
        <f t="shared" si="129"/>
        <v/>
      </c>
      <c r="T700" s="17" t="str">
        <f>IF(S700=1,R700/INDEX($R676:$R$2011,MATCH(1,S676:S699,0),1)-1,"")</f>
        <v/>
      </c>
      <c r="U700" s="16" t="str">
        <f t="shared" si="130"/>
        <v/>
      </c>
      <c r="V700" s="14" t="str">
        <f t="shared" si="131"/>
        <v/>
      </c>
      <c r="W700" s="14" t="str">
        <f t="shared" si="132"/>
        <v/>
      </c>
      <c r="X700">
        <f t="shared" ca="1" si="122"/>
        <v>-3.3012637590101868E-2</v>
      </c>
    </row>
    <row r="701" spans="2:24" x14ac:dyDescent="0.25">
      <c r="B701" s="1">
        <v>41162</v>
      </c>
      <c r="C701" s="13">
        <f>ROW()</f>
        <v>701</v>
      </c>
      <c r="D701">
        <v>0.1</v>
      </c>
      <c r="E701">
        <f t="shared" si="123"/>
        <v>0.1</v>
      </c>
      <c r="F701">
        <v>139.69</v>
      </c>
      <c r="G701">
        <v>51.35</v>
      </c>
      <c r="H701" s="10">
        <f t="shared" ca="1" si="121"/>
        <v>0.83651212733980029</v>
      </c>
      <c r="I701">
        <v>38.4</v>
      </c>
      <c r="J701">
        <v>37.64</v>
      </c>
      <c r="K701">
        <v>15.85</v>
      </c>
      <c r="L701">
        <v>17.93</v>
      </c>
      <c r="M701">
        <f ca="1">INDIRECT(J$13&amp;ROW())</f>
        <v>37.64</v>
      </c>
      <c r="N701">
        <f t="shared" ca="1" si="124"/>
        <v>-5.7114228456913829E-2</v>
      </c>
      <c r="O701" s="14">
        <f t="shared" ca="1" si="125"/>
        <v>-5.7118194735942596E-2</v>
      </c>
      <c r="P701" s="14">
        <f t="shared" ca="1" si="126"/>
        <v>2.9056419414352961E-3</v>
      </c>
      <c r="Q701" s="14">
        <f t="shared" ca="1" si="127"/>
        <v>2.9056419414352961E-3</v>
      </c>
      <c r="R701">
        <f t="shared" ca="1" si="128"/>
        <v>70.901145268233648</v>
      </c>
      <c r="S701" t="str">
        <f t="shared" si="129"/>
        <v/>
      </c>
      <c r="T701" s="17" t="str">
        <f>IF(S701=1,R701/INDEX($R677:$R$2011,MATCH(1,S677:S700,0),1)-1,"")</f>
        <v/>
      </c>
      <c r="U701" s="16" t="str">
        <f t="shared" si="130"/>
        <v/>
      </c>
      <c r="V701" s="14" t="str">
        <f t="shared" si="131"/>
        <v/>
      </c>
      <c r="W701" s="14" t="str">
        <f t="shared" si="132"/>
        <v/>
      </c>
      <c r="X701">
        <f t="shared" ca="1" si="122"/>
        <v>-1.5058229040305246E-2</v>
      </c>
    </row>
    <row r="702" spans="2:24" x14ac:dyDescent="0.25">
      <c r="B702" s="1">
        <v>41163</v>
      </c>
      <c r="C702" s="13">
        <f>ROW()</f>
        <v>702</v>
      </c>
      <c r="D702">
        <v>0.09</v>
      </c>
      <c r="E702">
        <f t="shared" si="123"/>
        <v>0.09</v>
      </c>
      <c r="F702">
        <v>140.08000000000001</v>
      </c>
      <c r="G702">
        <v>51.63</v>
      </c>
      <c r="H702" s="10">
        <f t="shared" ca="1" si="121"/>
        <v>0.92793171874752012</v>
      </c>
      <c r="I702">
        <v>37.31</v>
      </c>
      <c r="J702">
        <v>39.72</v>
      </c>
      <c r="K702">
        <v>15.96</v>
      </c>
      <c r="L702">
        <v>18.23</v>
      </c>
      <c r="M702">
        <f ca="1">INDIRECT(J$13&amp;ROW())</f>
        <v>39.72</v>
      </c>
      <c r="N702">
        <f t="shared" ca="1" si="124"/>
        <v>5.5260361317747142E-2</v>
      </c>
      <c r="O702" s="14">
        <f t="shared" ca="1" si="125"/>
        <v>5.5256791488983215E-2</v>
      </c>
      <c r="P702" s="14">
        <f t="shared" ca="1" si="126"/>
        <v>3.4188554432181628E-3</v>
      </c>
      <c r="Q702" s="14" t="str">
        <f t="shared" ca="1" si="127"/>
        <v/>
      </c>
      <c r="R702">
        <f t="shared" ca="1" si="128"/>
        <v>74.819168173598314</v>
      </c>
      <c r="S702" t="str">
        <f t="shared" si="129"/>
        <v/>
      </c>
      <c r="T702" s="17" t="str">
        <f>IF(S702=1,R702/INDEX($R678:$R$2011,MATCH(1,S678:S701,0),1)-1,"")</f>
        <v/>
      </c>
      <c r="U702" s="16" t="str">
        <f t="shared" si="130"/>
        <v/>
      </c>
      <c r="V702" s="14" t="str">
        <f t="shared" si="131"/>
        <v/>
      </c>
      <c r="W702" s="14" t="str">
        <f t="shared" si="132"/>
        <v/>
      </c>
      <c r="X702">
        <f t="shared" ca="1" si="122"/>
        <v>0.10928663006768841</v>
      </c>
    </row>
    <row r="703" spans="2:24" x14ac:dyDescent="0.25">
      <c r="B703" s="1">
        <v>41164</v>
      </c>
      <c r="C703" s="13">
        <f>ROW()</f>
        <v>703</v>
      </c>
      <c r="D703">
        <v>0.09</v>
      </c>
      <c r="E703">
        <f t="shared" si="123"/>
        <v>0.09</v>
      </c>
      <c r="F703">
        <v>140.55000000000001</v>
      </c>
      <c r="G703">
        <v>51.83</v>
      </c>
      <c r="H703" s="10">
        <f t="shared" ca="1" si="121"/>
        <v>0.95618150869777629</v>
      </c>
      <c r="I703">
        <v>36.4</v>
      </c>
      <c r="J703">
        <v>39.44</v>
      </c>
      <c r="K703">
        <v>16.39</v>
      </c>
      <c r="L703">
        <v>18.739999999999998</v>
      </c>
      <c r="M703">
        <f ca="1">INDIRECT(J$13&amp;ROW())</f>
        <v>39.44</v>
      </c>
      <c r="N703">
        <f t="shared" ca="1" si="124"/>
        <v>-7.0493454179254567E-3</v>
      </c>
      <c r="O703" s="14">
        <f t="shared" ca="1" si="125"/>
        <v>-7.0529152466893841E-3</v>
      </c>
      <c r="P703" s="14">
        <f t="shared" ca="1" si="126"/>
        <v>1.473582682083349E-5</v>
      </c>
      <c r="Q703" s="14">
        <f t="shared" ca="1" si="127"/>
        <v>1.473582682083349E-5</v>
      </c>
      <c r="R703">
        <f t="shared" ca="1" si="128"/>
        <v>74.291742013260759</v>
      </c>
      <c r="S703" t="str">
        <f t="shared" si="129"/>
        <v/>
      </c>
      <c r="T703" s="17" t="str">
        <f>IF(S703=1,R703/INDEX($R679:$R$2011,MATCH(1,S679:S702,0),1)-1,"")</f>
        <v/>
      </c>
      <c r="U703" s="16" t="str">
        <f t="shared" si="130"/>
        <v/>
      </c>
      <c r="V703" s="14" t="str">
        <f t="shared" si="131"/>
        <v/>
      </c>
      <c r="W703" s="14" t="str">
        <f t="shared" si="132"/>
        <v/>
      </c>
      <c r="X703">
        <f t="shared" ca="1" si="122"/>
        <v>3.0443824022296007E-2</v>
      </c>
    </row>
    <row r="704" spans="2:24" x14ac:dyDescent="0.25">
      <c r="B704" s="1">
        <v>41165</v>
      </c>
      <c r="C704" s="13">
        <f>ROW()</f>
        <v>704</v>
      </c>
      <c r="D704">
        <v>0.09</v>
      </c>
      <c r="E704">
        <f t="shared" si="123"/>
        <v>0.09</v>
      </c>
      <c r="F704">
        <v>142.69</v>
      </c>
      <c r="G704">
        <v>52.59</v>
      </c>
      <c r="H704" s="10">
        <f t="shared" ca="1" si="121"/>
        <v>0.97652292785470984</v>
      </c>
      <c r="I704">
        <v>35.19</v>
      </c>
      <c r="J704">
        <v>38.32</v>
      </c>
      <c r="K704">
        <v>17.61</v>
      </c>
      <c r="L704">
        <v>19.579999999999998</v>
      </c>
      <c r="M704">
        <f ca="1">INDIRECT(J$13&amp;ROW())</f>
        <v>38.32</v>
      </c>
      <c r="N704">
        <f t="shared" ca="1" si="124"/>
        <v>-2.8397565922920864E-2</v>
      </c>
      <c r="O704" s="14">
        <f t="shared" ca="1" si="125"/>
        <v>-2.8401135751684792E-2</v>
      </c>
      <c r="P704" s="14">
        <f t="shared" ca="1" si="126"/>
        <v>6.3438233669413997E-4</v>
      </c>
      <c r="Q704" s="14">
        <f t="shared" ca="1" si="127"/>
        <v>6.3438233669413997E-4</v>
      </c>
      <c r="R704">
        <f t="shared" ca="1" si="128"/>
        <v>72.182037371910553</v>
      </c>
      <c r="S704" t="str">
        <f t="shared" si="129"/>
        <v/>
      </c>
      <c r="T704" s="17" t="str">
        <f>IF(S704=1,R704/INDEX($R680:$R$2011,MATCH(1,S680:S703,0),1)-1,"")</f>
        <v/>
      </c>
      <c r="U704" s="16" t="str">
        <f t="shared" si="130"/>
        <v/>
      </c>
      <c r="V704" s="14" t="str">
        <f t="shared" si="131"/>
        <v/>
      </c>
      <c r="W704" s="14" t="str">
        <f t="shared" si="132"/>
        <v/>
      </c>
      <c r="X704">
        <f t="shared" ca="1" si="122"/>
        <v>2.1273596039978301E-2</v>
      </c>
    </row>
    <row r="705" spans="2:24" x14ac:dyDescent="0.25">
      <c r="B705" s="1">
        <v>41166</v>
      </c>
      <c r="C705" s="13">
        <f>ROW()</f>
        <v>705</v>
      </c>
      <c r="D705">
        <v>0.09</v>
      </c>
      <c r="E705">
        <f t="shared" si="123"/>
        <v>0.09</v>
      </c>
      <c r="F705">
        <v>143.32</v>
      </c>
      <c r="G705">
        <v>52.99</v>
      </c>
      <c r="H705" s="10">
        <f t="shared" ca="1" si="121"/>
        <v>0.94661363548119104</v>
      </c>
      <c r="I705">
        <v>34.79</v>
      </c>
      <c r="J705">
        <v>35.479999999999997</v>
      </c>
      <c r="K705">
        <v>17.02</v>
      </c>
      <c r="L705">
        <v>19.79</v>
      </c>
      <c r="M705">
        <f ca="1">INDIRECT(J$13&amp;ROW())</f>
        <v>35.479999999999997</v>
      </c>
      <c r="N705">
        <f t="shared" ca="1" si="124"/>
        <v>-7.41127348643007E-2</v>
      </c>
      <c r="O705" s="14">
        <f t="shared" ca="1" si="125"/>
        <v>-7.4116304693064627E-2</v>
      </c>
      <c r="P705" s="14">
        <f t="shared" ca="1" si="126"/>
        <v>5.0271101505661754E-3</v>
      </c>
      <c r="Q705" s="14">
        <f t="shared" ca="1" si="127"/>
        <v>5.0271101505661754E-3</v>
      </c>
      <c r="R705">
        <f t="shared" ca="1" si="128"/>
        <v>66.832429174201096</v>
      </c>
      <c r="S705" t="str">
        <f t="shared" si="129"/>
        <v/>
      </c>
      <c r="T705" s="17" t="str">
        <f>IF(S705=1,R705/INDEX($R681:$R$2011,MATCH(1,S681:S704,0),1)-1,"")</f>
        <v/>
      </c>
      <c r="U705" s="16" t="str">
        <f t="shared" si="130"/>
        <v/>
      </c>
      <c r="V705" s="14" t="str">
        <f t="shared" si="131"/>
        <v/>
      </c>
      <c r="W705" s="14" t="str">
        <f t="shared" si="132"/>
        <v/>
      </c>
      <c r="X705">
        <f t="shared" ca="1" si="122"/>
        <v>-3.062835650897152E-2</v>
      </c>
    </row>
    <row r="706" spans="2:24" x14ac:dyDescent="0.25">
      <c r="B706" s="1">
        <v>41169</v>
      </c>
      <c r="C706" s="13">
        <f>ROW()</f>
        <v>706</v>
      </c>
      <c r="D706">
        <v>0.1</v>
      </c>
      <c r="E706">
        <f t="shared" si="123"/>
        <v>0.1</v>
      </c>
      <c r="F706">
        <v>142.84</v>
      </c>
      <c r="G706">
        <v>52.61</v>
      </c>
      <c r="H706" s="10">
        <f t="shared" ca="1" si="121"/>
        <v>0.92353023400066003</v>
      </c>
      <c r="I706">
        <v>34.51</v>
      </c>
      <c r="J706">
        <v>36.72</v>
      </c>
      <c r="K706">
        <v>17.09</v>
      </c>
      <c r="L706">
        <v>19.57</v>
      </c>
      <c r="M706">
        <f ca="1">INDIRECT(J$13&amp;ROW())</f>
        <v>36.72</v>
      </c>
      <c r="N706">
        <f t="shared" ca="1" si="124"/>
        <v>3.4949267192784683E-2</v>
      </c>
      <c r="O706" s="14">
        <f t="shared" ca="1" si="125"/>
        <v>3.4945300913755917E-2</v>
      </c>
      <c r="P706" s="14">
        <f t="shared" ca="1" si="126"/>
        <v>1.4561465946922973E-3</v>
      </c>
      <c r="Q706" s="14" t="str">
        <f t="shared" ca="1" si="127"/>
        <v/>
      </c>
      <c r="R706">
        <f t="shared" ca="1" si="128"/>
        <v>69.168173598553111</v>
      </c>
      <c r="S706" t="str">
        <f t="shared" si="129"/>
        <v/>
      </c>
      <c r="T706" s="17" t="str">
        <f>IF(S706=1,R706/INDEX($R682:$R$2011,MATCH(1,S682:S705,0),1)-1,"")</f>
        <v/>
      </c>
      <c r="U706" s="16" t="str">
        <f t="shared" si="130"/>
        <v/>
      </c>
      <c r="V706" s="14" t="str">
        <f t="shared" si="131"/>
        <v/>
      </c>
      <c r="W706" s="14" t="str">
        <f t="shared" si="132"/>
        <v/>
      </c>
      <c r="X706">
        <f t="shared" ca="1" si="122"/>
        <v>-2.4385240836718964E-2</v>
      </c>
    </row>
    <row r="707" spans="2:24" x14ac:dyDescent="0.25">
      <c r="B707" s="1">
        <v>41170</v>
      </c>
      <c r="C707" s="13">
        <f>ROW()</f>
        <v>707</v>
      </c>
      <c r="D707">
        <v>0.1</v>
      </c>
      <c r="E707">
        <f t="shared" si="123"/>
        <v>0.1</v>
      </c>
      <c r="F707">
        <v>142.72</v>
      </c>
      <c r="G707">
        <v>52.44</v>
      </c>
      <c r="H707" s="10">
        <f t="shared" ca="1" si="121"/>
        <v>0.87709952911072386</v>
      </c>
      <c r="I707">
        <v>34.14</v>
      </c>
      <c r="J707">
        <v>36.28</v>
      </c>
      <c r="K707">
        <v>17.54</v>
      </c>
      <c r="L707">
        <v>20</v>
      </c>
      <c r="M707">
        <f ca="1">INDIRECT(J$13&amp;ROW())</f>
        <v>36.28</v>
      </c>
      <c r="N707">
        <f t="shared" ca="1" si="124"/>
        <v>-1.1982570806100101E-2</v>
      </c>
      <c r="O707" s="14">
        <f t="shared" ca="1" si="125"/>
        <v>-1.1986537085128868E-2</v>
      </c>
      <c r="P707" s="14">
        <f t="shared" ca="1" si="126"/>
        <v>7.6954108348777401E-5</v>
      </c>
      <c r="Q707" s="14">
        <f t="shared" ca="1" si="127"/>
        <v>7.6954108348777401E-5</v>
      </c>
      <c r="R707">
        <f t="shared" ca="1" si="128"/>
        <v>68.339361060879824</v>
      </c>
      <c r="S707" t="str">
        <f t="shared" si="129"/>
        <v/>
      </c>
      <c r="T707" s="17" t="str">
        <f>IF(S707=1,R707/INDEX($R683:$R$2011,MATCH(1,S683:S706,0),1)-1,"")</f>
        <v/>
      </c>
      <c r="U707" s="16" t="str">
        <f t="shared" si="130"/>
        <v/>
      </c>
      <c r="V707" s="14" t="str">
        <f t="shared" si="131"/>
        <v/>
      </c>
      <c r="W707" s="14" t="str">
        <f t="shared" si="132"/>
        <v/>
      </c>
      <c r="X707">
        <f t="shared" ca="1" si="122"/>
        <v>-5.0275240788600961E-2</v>
      </c>
    </row>
    <row r="708" spans="2:24" x14ac:dyDescent="0.25">
      <c r="B708" s="1">
        <v>41171</v>
      </c>
      <c r="C708" s="13">
        <f>ROW()</f>
        <v>708</v>
      </c>
      <c r="D708">
        <v>0.1</v>
      </c>
      <c r="E708">
        <f t="shared" si="123"/>
        <v>0.1</v>
      </c>
      <c r="F708">
        <v>142.80000000000001</v>
      </c>
      <c r="G708">
        <v>52.56</v>
      </c>
      <c r="H708" s="10">
        <f t="shared" ca="1" si="121"/>
        <v>0.91381876852297517</v>
      </c>
      <c r="I708">
        <v>33.97</v>
      </c>
      <c r="J708">
        <v>35.44</v>
      </c>
      <c r="K708">
        <v>17.559999999999999</v>
      </c>
      <c r="L708">
        <v>20.3</v>
      </c>
      <c r="M708">
        <f ca="1">INDIRECT(J$13&amp;ROW())</f>
        <v>35.44</v>
      </c>
      <c r="N708">
        <f t="shared" ca="1" si="124"/>
        <v>-2.3153252480705766E-2</v>
      </c>
      <c r="O708" s="14">
        <f t="shared" ca="1" si="125"/>
        <v>-2.3157218759734532E-2</v>
      </c>
      <c r="P708" s="14">
        <f t="shared" ca="1" si="126"/>
        <v>3.97724475605036E-4</v>
      </c>
      <c r="Q708" s="14">
        <f t="shared" ca="1" si="127"/>
        <v>3.97724475605036E-4</v>
      </c>
      <c r="R708">
        <f t="shared" ca="1" si="128"/>
        <v>66.757082579867159</v>
      </c>
      <c r="S708" t="str">
        <f t="shared" si="129"/>
        <v/>
      </c>
      <c r="T708" s="17" t="str">
        <f>IF(S708=1,R708/INDEX($R684:$R$2011,MATCH(1,S684:S707,0),1)-1,"")</f>
        <v/>
      </c>
      <c r="U708" s="16" t="str">
        <f t="shared" si="130"/>
        <v/>
      </c>
      <c r="V708" s="14" t="str">
        <f t="shared" si="131"/>
        <v/>
      </c>
      <c r="W708" s="14" t="str">
        <f t="shared" si="132"/>
        <v/>
      </c>
      <c r="X708">
        <f t="shared" ca="1" si="122"/>
        <v>4.1864393029010433E-2</v>
      </c>
    </row>
    <row r="709" spans="2:24" x14ac:dyDescent="0.25">
      <c r="B709" s="1">
        <v>41172</v>
      </c>
      <c r="C709" s="13">
        <f>ROW()</f>
        <v>709</v>
      </c>
      <c r="D709">
        <v>0.1</v>
      </c>
      <c r="E709">
        <f t="shared" si="123"/>
        <v>0.1</v>
      </c>
      <c r="F709">
        <v>142.81</v>
      </c>
      <c r="G709">
        <v>52.42</v>
      </c>
      <c r="H709" s="10">
        <f t="shared" ca="1" si="121"/>
        <v>0.93298086005655623</v>
      </c>
      <c r="I709">
        <v>33.82</v>
      </c>
      <c r="J709">
        <v>35.4</v>
      </c>
      <c r="K709">
        <v>17.739999999999998</v>
      </c>
      <c r="L709">
        <v>20.21</v>
      </c>
      <c r="M709">
        <f ca="1">INDIRECT(J$13&amp;ROW())</f>
        <v>35.4</v>
      </c>
      <c r="N709">
        <f t="shared" ca="1" si="124"/>
        <v>-1.1286681715575453E-3</v>
      </c>
      <c r="O709" s="14">
        <f t="shared" ca="1" si="125"/>
        <v>-1.1326344505863117E-3</v>
      </c>
      <c r="P709" s="14">
        <f t="shared" ca="1" si="126"/>
        <v>4.3328652081641334E-6</v>
      </c>
      <c r="Q709" s="14">
        <f t="shared" ca="1" si="127"/>
        <v>4.3328652081641334E-6</v>
      </c>
      <c r="R709">
        <f t="shared" ca="1" si="128"/>
        <v>66.681735985533223</v>
      </c>
      <c r="S709" t="str">
        <f t="shared" si="129"/>
        <v/>
      </c>
      <c r="T709" s="17" t="str">
        <f>IF(S709=1,R709/INDEX($R685:$R$2011,MATCH(1,S685:S708,0),1)-1,"")</f>
        <v/>
      </c>
      <c r="U709" s="16" t="str">
        <f t="shared" si="130"/>
        <v/>
      </c>
      <c r="V709" s="14" t="str">
        <f t="shared" si="131"/>
        <v/>
      </c>
      <c r="W709" s="14" t="str">
        <f t="shared" si="132"/>
        <v/>
      </c>
      <c r="X709">
        <f t="shared" ca="1" si="122"/>
        <v>2.0969247069145939E-2</v>
      </c>
    </row>
    <row r="710" spans="2:24" x14ac:dyDescent="0.25">
      <c r="B710" s="1">
        <v>41173</v>
      </c>
      <c r="C710" s="13">
        <f>ROW()</f>
        <v>710</v>
      </c>
      <c r="D710">
        <v>0.09</v>
      </c>
      <c r="E710">
        <f t="shared" si="123"/>
        <v>0.09</v>
      </c>
      <c r="F710">
        <v>142.75</v>
      </c>
      <c r="G710">
        <v>52.4</v>
      </c>
      <c r="H710" s="10">
        <f t="shared" ca="1" si="121"/>
        <v>0.96035166711591979</v>
      </c>
      <c r="I710">
        <v>33.799999999999997</v>
      </c>
      <c r="J710">
        <v>35</v>
      </c>
      <c r="K710">
        <v>17.87</v>
      </c>
      <c r="L710">
        <v>20.39</v>
      </c>
      <c r="M710">
        <f ca="1">INDIRECT(J$13&amp;ROW())</f>
        <v>35</v>
      </c>
      <c r="N710">
        <f t="shared" ca="1" si="124"/>
        <v>-1.1299435028248594E-2</v>
      </c>
      <c r="O710" s="14">
        <f t="shared" ca="1" si="125"/>
        <v>-1.1303004857012522E-2</v>
      </c>
      <c r="P710" s="14">
        <f t="shared" ca="1" si="126"/>
        <v>6.5428958033257663E-5</v>
      </c>
      <c r="Q710" s="14">
        <f t="shared" ca="1" si="127"/>
        <v>6.5428958033257663E-5</v>
      </c>
      <c r="R710">
        <f t="shared" ca="1" si="128"/>
        <v>65.928270042193859</v>
      </c>
      <c r="S710" t="str">
        <f t="shared" si="129"/>
        <v/>
      </c>
      <c r="T710" s="17" t="str">
        <f>IF(S710=1,R710/INDEX($R686:$R$2011,MATCH(1,S686:S709,0),1)-1,"")</f>
        <v/>
      </c>
      <c r="U710" s="16" t="str">
        <f t="shared" si="130"/>
        <v/>
      </c>
      <c r="V710" s="14" t="str">
        <f t="shared" si="131"/>
        <v/>
      </c>
      <c r="W710" s="14" t="str">
        <f t="shared" si="132"/>
        <v/>
      </c>
      <c r="X710">
        <f t="shared" ca="1" si="122"/>
        <v>2.9336943801509779E-2</v>
      </c>
    </row>
    <row r="711" spans="2:24" x14ac:dyDescent="0.25">
      <c r="B711" s="1">
        <v>41176</v>
      </c>
      <c r="C711" s="13">
        <f>ROW()</f>
        <v>711</v>
      </c>
      <c r="D711">
        <v>0.1</v>
      </c>
      <c r="E711">
        <f t="shared" si="123"/>
        <v>0.1</v>
      </c>
      <c r="F711">
        <v>142.53</v>
      </c>
      <c r="G711">
        <v>52.23</v>
      </c>
      <c r="H711" s="10">
        <f t="shared" ca="1" si="121"/>
        <v>0.98734724838588472</v>
      </c>
      <c r="I711">
        <v>33.630000000000003</v>
      </c>
      <c r="J711">
        <v>34.799999999999997</v>
      </c>
      <c r="K711">
        <v>18.09</v>
      </c>
      <c r="L711">
        <v>20.329999999999998</v>
      </c>
      <c r="M711">
        <f ca="1">INDIRECT(J$13&amp;ROW())</f>
        <v>34.799999999999997</v>
      </c>
      <c r="N711">
        <f t="shared" ca="1" si="124"/>
        <v>-5.7142857142857828E-3</v>
      </c>
      <c r="O711" s="14">
        <f t="shared" ca="1" si="125"/>
        <v>-5.7182519933145493E-3</v>
      </c>
      <c r="P711" s="14">
        <f t="shared" ca="1" si="126"/>
        <v>6.2703364476228806E-6</v>
      </c>
      <c r="Q711" s="14">
        <f t="shared" ca="1" si="127"/>
        <v>6.2703364476228806E-6</v>
      </c>
      <c r="R711">
        <f t="shared" ca="1" si="128"/>
        <v>65.551537070524176</v>
      </c>
      <c r="S711" t="str">
        <f t="shared" si="129"/>
        <v/>
      </c>
      <c r="T711" s="17" t="str">
        <f>IF(S711=1,R711/INDEX($R687:$R$2011,MATCH(1,S687:S710,0),1)-1,"")</f>
        <v/>
      </c>
      <c r="U711" s="16" t="str">
        <f t="shared" si="130"/>
        <v/>
      </c>
      <c r="V711" s="14" t="str">
        <f t="shared" si="131"/>
        <v/>
      </c>
      <c r="W711" s="14" t="str">
        <f t="shared" si="132"/>
        <v/>
      </c>
      <c r="X711">
        <f t="shared" ca="1" si="122"/>
        <v>2.8110099866892183E-2</v>
      </c>
    </row>
    <row r="712" spans="2:24" x14ac:dyDescent="0.25">
      <c r="B712" s="1">
        <v>41177</v>
      </c>
      <c r="C712" s="13">
        <f>ROW()</f>
        <v>712</v>
      </c>
      <c r="D712">
        <v>0.1</v>
      </c>
      <c r="E712">
        <f t="shared" si="123"/>
        <v>0.1</v>
      </c>
      <c r="F712">
        <v>141.01</v>
      </c>
      <c r="G712">
        <v>51.56</v>
      </c>
      <c r="H712" s="10">
        <f t="shared" ca="1" si="121"/>
        <v>0.9139034131369238</v>
      </c>
      <c r="I712">
        <v>34.380000000000003</v>
      </c>
      <c r="J712">
        <v>34.28</v>
      </c>
      <c r="K712">
        <v>16.75</v>
      </c>
      <c r="L712">
        <v>19.96</v>
      </c>
      <c r="M712">
        <f ca="1">INDIRECT(J$13&amp;ROW())</f>
        <v>34.28</v>
      </c>
      <c r="N712">
        <f t="shared" ca="1" si="124"/>
        <v>-1.4942528735632066E-2</v>
      </c>
      <c r="O712" s="14">
        <f t="shared" ca="1" si="125"/>
        <v>-1.4946495014660832E-2</v>
      </c>
      <c r="P712" s="14">
        <f t="shared" ca="1" si="126"/>
        <v>1.3764702772231375E-4</v>
      </c>
      <c r="Q712" s="14">
        <f t="shared" ca="1" si="127"/>
        <v>1.3764702772231375E-4</v>
      </c>
      <c r="R712">
        <f t="shared" ca="1" si="128"/>
        <v>64.572031344183017</v>
      </c>
      <c r="S712" t="str">
        <f t="shared" si="129"/>
        <v/>
      </c>
      <c r="T712" s="17" t="str">
        <f>IF(S712=1,R712/INDEX($R688:$R$2011,MATCH(1,S688:S711,0),1)-1,"")</f>
        <v/>
      </c>
      <c r="U712" s="16" t="str">
        <f t="shared" si="130"/>
        <v/>
      </c>
      <c r="V712" s="14" t="str">
        <f t="shared" si="131"/>
        <v/>
      </c>
      <c r="W712" s="14" t="str">
        <f t="shared" si="132"/>
        <v/>
      </c>
      <c r="X712">
        <f t="shared" ca="1" si="122"/>
        <v>-7.4385010308203978E-2</v>
      </c>
    </row>
    <row r="713" spans="2:24" x14ac:dyDescent="0.25">
      <c r="B713" s="1">
        <v>41178</v>
      </c>
      <c r="C713" s="13">
        <f>ROW()</f>
        <v>713</v>
      </c>
      <c r="D713">
        <v>0.09</v>
      </c>
      <c r="E713">
        <f t="shared" si="123"/>
        <v>0.09</v>
      </c>
      <c r="F713">
        <v>140.22</v>
      </c>
      <c r="G713">
        <v>51.23</v>
      </c>
      <c r="H713" s="10">
        <f t="shared" ca="1" si="121"/>
        <v>0.92816956519777394</v>
      </c>
      <c r="I713">
        <v>34.770000000000003</v>
      </c>
      <c r="J713">
        <v>37</v>
      </c>
      <c r="K713">
        <v>16.09</v>
      </c>
      <c r="L713">
        <v>19.600000000000001</v>
      </c>
      <c r="M713">
        <f ca="1">INDIRECT(J$13&amp;ROW())</f>
        <v>37</v>
      </c>
      <c r="N713">
        <f t="shared" ca="1" si="124"/>
        <v>7.9346557759626624E-2</v>
      </c>
      <c r="O713" s="14">
        <f t="shared" ca="1" si="125"/>
        <v>7.9342987930862696E-2</v>
      </c>
      <c r="P713" s="14">
        <f t="shared" ca="1" si="126"/>
        <v>6.8156872988330598E-3</v>
      </c>
      <c r="Q713" s="14" t="str">
        <f t="shared" ca="1" si="127"/>
        <v/>
      </c>
      <c r="R713">
        <f t="shared" ca="1" si="128"/>
        <v>69.695599758890651</v>
      </c>
      <c r="S713" t="str">
        <f t="shared" si="129"/>
        <v/>
      </c>
      <c r="T713" s="17" t="str">
        <f>IF(S713=1,R713/INDEX($R689:$R$2011,MATCH(1,S689:S712,0),1)-1,"")</f>
        <v/>
      </c>
      <c r="U713" s="16" t="str">
        <f t="shared" si="130"/>
        <v/>
      </c>
      <c r="V713" s="14" t="str">
        <f t="shared" si="131"/>
        <v/>
      </c>
      <c r="W713" s="14" t="str">
        <f t="shared" si="132"/>
        <v/>
      </c>
      <c r="X713">
        <f t="shared" ca="1" si="122"/>
        <v>1.5610131066129119E-2</v>
      </c>
    </row>
    <row r="714" spans="2:24" x14ac:dyDescent="0.25">
      <c r="B714" s="1">
        <v>41179</v>
      </c>
      <c r="C714" s="13">
        <f>ROW()</f>
        <v>714</v>
      </c>
      <c r="D714">
        <v>0.09</v>
      </c>
      <c r="E714">
        <f t="shared" si="123"/>
        <v>0.09</v>
      </c>
      <c r="F714">
        <v>141.54</v>
      </c>
      <c r="G714">
        <v>51.7</v>
      </c>
      <c r="H714" s="10">
        <f t="shared" ca="1" si="121"/>
        <v>0.93429960766575282</v>
      </c>
      <c r="I714">
        <v>33.340000000000003</v>
      </c>
      <c r="J714">
        <v>38.28</v>
      </c>
      <c r="K714">
        <v>17.53</v>
      </c>
      <c r="L714">
        <v>20.46</v>
      </c>
      <c r="M714">
        <f ca="1">INDIRECT(J$13&amp;ROW())</f>
        <v>38.28</v>
      </c>
      <c r="N714">
        <f t="shared" ca="1" si="124"/>
        <v>3.4594594594594685E-2</v>
      </c>
      <c r="O714" s="14">
        <f t="shared" ca="1" si="125"/>
        <v>3.4591024765830758E-2</v>
      </c>
      <c r="P714" s="14">
        <f t="shared" ca="1" si="126"/>
        <v>1.4292341127980189E-3</v>
      </c>
      <c r="Q714" s="14" t="str">
        <f t="shared" ca="1" si="127"/>
        <v/>
      </c>
      <c r="R714">
        <f t="shared" ca="1" si="128"/>
        <v>72.106690777576603</v>
      </c>
      <c r="S714" t="str">
        <f t="shared" si="129"/>
        <v/>
      </c>
      <c r="T714" s="17" t="str">
        <f>IF(S714=1,R714/INDEX($R690:$R$2011,MATCH(1,S690:S713,0),1)-1,"")</f>
        <v/>
      </c>
      <c r="U714" s="16" t="str">
        <f t="shared" si="130"/>
        <v/>
      </c>
      <c r="V714" s="14" t="str">
        <f t="shared" si="131"/>
        <v/>
      </c>
      <c r="W714" s="14" t="str">
        <f t="shared" si="132"/>
        <v/>
      </c>
      <c r="X714">
        <f t="shared" ca="1" si="122"/>
        <v>6.6044424400756863E-3</v>
      </c>
    </row>
    <row r="715" spans="2:24" x14ac:dyDescent="0.25">
      <c r="B715" s="1">
        <v>41180</v>
      </c>
      <c r="C715" s="13">
        <f>ROW()</f>
        <v>715</v>
      </c>
      <c r="D715">
        <v>0.08</v>
      </c>
      <c r="E715">
        <f t="shared" si="123"/>
        <v>0.08</v>
      </c>
      <c r="F715">
        <v>140.88999999999999</v>
      </c>
      <c r="G715">
        <v>51.53</v>
      </c>
      <c r="H715" s="10">
        <f t="shared" ca="1" si="121"/>
        <v>0.95355580898237158</v>
      </c>
      <c r="I715">
        <v>33.869999999999997</v>
      </c>
      <c r="J715">
        <v>34.92</v>
      </c>
      <c r="K715">
        <v>17.02</v>
      </c>
      <c r="L715">
        <v>20.2</v>
      </c>
      <c r="M715">
        <f ca="1">INDIRECT(J$13&amp;ROW())</f>
        <v>34.92</v>
      </c>
      <c r="N715">
        <f t="shared" ca="1" si="124"/>
        <v>-8.7774294670846409E-2</v>
      </c>
      <c r="O715" s="14">
        <f t="shared" ca="1" si="125"/>
        <v>-8.7777468009891724E-2</v>
      </c>
      <c r="P715" s="14">
        <f t="shared" ca="1" si="126"/>
        <v>7.1509483248496748E-3</v>
      </c>
      <c r="Q715" s="14">
        <f t="shared" ca="1" si="127"/>
        <v>7.1509483248496748E-3</v>
      </c>
      <c r="R715">
        <f t="shared" ca="1" si="128"/>
        <v>65.777576853525986</v>
      </c>
      <c r="S715">
        <f t="shared" si="129"/>
        <v>1</v>
      </c>
      <c r="T715" s="17">
        <f ca="1">IF(S715=1,R715/INDEX($R691:$R$2011,MATCH(1,S691:S714,0),1)-1,"")</f>
        <v>-0.2676174496644298</v>
      </c>
      <c r="U715" s="16">
        <f t="shared" ca="1" si="130"/>
        <v>-0.26768409189913867</v>
      </c>
      <c r="V715" s="14">
        <f t="shared" ca="1" si="131"/>
        <v>4.2294025071241831E-2</v>
      </c>
      <c r="W715" s="14">
        <f t="shared" ca="1" si="132"/>
        <v>4.2294025071241831E-2</v>
      </c>
      <c r="X715">
        <f t="shared" ca="1" si="122"/>
        <v>2.0610306542596352E-2</v>
      </c>
    </row>
    <row r="716" spans="2:24" x14ac:dyDescent="0.25">
      <c r="B716" s="1">
        <v>41183</v>
      </c>
      <c r="C716" s="13">
        <f>ROW()</f>
        <v>716</v>
      </c>
      <c r="D716">
        <v>0.09</v>
      </c>
      <c r="E716">
        <f t="shared" si="123"/>
        <v>0.09</v>
      </c>
      <c r="F716">
        <v>141.26</v>
      </c>
      <c r="G716">
        <v>51.6</v>
      </c>
      <c r="H716" s="10">
        <f t="shared" ca="1" si="121"/>
        <v>0.90752032206687239</v>
      </c>
      <c r="I716">
        <v>33.9</v>
      </c>
      <c r="J716">
        <v>36</v>
      </c>
      <c r="K716">
        <v>16.84</v>
      </c>
      <c r="L716">
        <v>20.14</v>
      </c>
      <c r="M716">
        <f ca="1">INDIRECT(J$13&amp;ROW())</f>
        <v>36</v>
      </c>
      <c r="N716">
        <f t="shared" ca="1" si="124"/>
        <v>3.0927835051546282E-2</v>
      </c>
      <c r="O716" s="14">
        <f t="shared" ca="1" si="125"/>
        <v>3.0924265222782354E-2</v>
      </c>
      <c r="P716" s="14">
        <f t="shared" ca="1" si="126"/>
        <v>1.1654339889211459E-3</v>
      </c>
      <c r="Q716" s="14" t="str">
        <f t="shared" ca="1" si="127"/>
        <v/>
      </c>
      <c r="R716">
        <f t="shared" ca="1" si="128"/>
        <v>67.811934900542241</v>
      </c>
      <c r="S716" t="str">
        <f t="shared" si="129"/>
        <v/>
      </c>
      <c r="T716" s="17" t="str">
        <f>IF(S716=1,R716/INDEX($R692:$R$2011,MATCH(1,S692:S715,0),1)-1,"")</f>
        <v/>
      </c>
      <c r="U716" s="16" t="str">
        <f t="shared" si="130"/>
        <v/>
      </c>
      <c r="V716" s="14" t="str">
        <f t="shared" si="131"/>
        <v/>
      </c>
      <c r="W716" s="14" t="str">
        <f t="shared" si="132"/>
        <v/>
      </c>
      <c r="X716">
        <f t="shared" ca="1" si="122"/>
        <v>-4.8277705910709026E-2</v>
      </c>
    </row>
    <row r="717" spans="2:24" x14ac:dyDescent="0.25">
      <c r="B717" s="1">
        <v>41184</v>
      </c>
      <c r="C717" s="13">
        <f>ROW()</f>
        <v>717</v>
      </c>
      <c r="D717">
        <v>0.09</v>
      </c>
      <c r="E717">
        <f t="shared" si="123"/>
        <v>0.09</v>
      </c>
      <c r="F717">
        <v>141.41</v>
      </c>
      <c r="G717">
        <v>51.7</v>
      </c>
      <c r="H717" s="10">
        <f t="shared" ca="1" si="121"/>
        <v>0.88150688410216205</v>
      </c>
      <c r="I717">
        <v>33.369999999999997</v>
      </c>
      <c r="J717">
        <v>36.36</v>
      </c>
      <c r="K717">
        <v>17.170000000000002</v>
      </c>
      <c r="L717">
        <v>20.22</v>
      </c>
      <c r="M717">
        <f ca="1">INDIRECT(J$13&amp;ROW())</f>
        <v>36.36</v>
      </c>
      <c r="N717">
        <f t="shared" ca="1" si="124"/>
        <v>1.0000000000000009E-2</v>
      </c>
      <c r="O717" s="14">
        <f t="shared" ca="1" si="125"/>
        <v>9.9964301712360815E-3</v>
      </c>
      <c r="P717" s="14">
        <f t="shared" ca="1" si="126"/>
        <v>1.7452043265079673E-4</v>
      </c>
      <c r="Q717" s="14" t="str">
        <f t="shared" ca="1" si="127"/>
        <v/>
      </c>
      <c r="R717">
        <f t="shared" ca="1" si="128"/>
        <v>68.490054249547669</v>
      </c>
      <c r="S717" t="str">
        <f t="shared" si="129"/>
        <v/>
      </c>
      <c r="T717" s="17" t="str">
        <f>IF(S717=1,R717/INDEX($R693:$R$2011,MATCH(1,S693:S716,0),1)-1,"")</f>
        <v/>
      </c>
      <c r="U717" s="16" t="str">
        <f t="shared" si="130"/>
        <v/>
      </c>
      <c r="V717" s="14" t="str">
        <f t="shared" si="131"/>
        <v/>
      </c>
      <c r="W717" s="14" t="str">
        <f t="shared" si="132"/>
        <v/>
      </c>
      <c r="X717">
        <f t="shared" ca="1" si="122"/>
        <v>-2.866430352266364E-2</v>
      </c>
    </row>
    <row r="718" spans="2:24" x14ac:dyDescent="0.25">
      <c r="B718" s="1">
        <v>41185</v>
      </c>
      <c r="C718" s="13">
        <f>ROW()</f>
        <v>718</v>
      </c>
      <c r="D718">
        <v>0.09</v>
      </c>
      <c r="E718">
        <f t="shared" si="123"/>
        <v>0.09</v>
      </c>
      <c r="F718">
        <v>141.97999999999999</v>
      </c>
      <c r="G718">
        <v>51.81</v>
      </c>
      <c r="H718" s="10">
        <f t="shared" ca="1" si="121"/>
        <v>0.88732366781139482</v>
      </c>
      <c r="I718">
        <v>33.31</v>
      </c>
      <c r="J718">
        <v>35.520000000000003</v>
      </c>
      <c r="K718">
        <v>17.239999999999998</v>
      </c>
      <c r="L718">
        <v>20.71</v>
      </c>
      <c r="M718">
        <f ca="1">INDIRECT(J$13&amp;ROW())</f>
        <v>35.520000000000003</v>
      </c>
      <c r="N718">
        <f t="shared" ca="1" si="124"/>
        <v>-2.3102310231023049E-2</v>
      </c>
      <c r="O718" s="14">
        <f t="shared" ca="1" si="125"/>
        <v>-2.3105880059786976E-2</v>
      </c>
      <c r="P718" s="14">
        <f t="shared" ca="1" si="126"/>
        <v>3.9567941272342788E-4</v>
      </c>
      <c r="Q718" s="14">
        <f t="shared" ca="1" si="127"/>
        <v>3.9567941272342788E-4</v>
      </c>
      <c r="R718">
        <f t="shared" ca="1" si="128"/>
        <v>66.907775768535018</v>
      </c>
      <c r="S718" t="str">
        <f t="shared" si="129"/>
        <v/>
      </c>
      <c r="T718" s="17" t="str">
        <f>IF(S718=1,R718/INDEX($R694:$R$2011,MATCH(1,S694:S717,0),1)-1,"")</f>
        <v/>
      </c>
      <c r="U718" s="16" t="str">
        <f t="shared" si="130"/>
        <v/>
      </c>
      <c r="V718" s="14" t="str">
        <f t="shared" si="131"/>
        <v/>
      </c>
      <c r="W718" s="14" t="str">
        <f t="shared" si="132"/>
        <v/>
      </c>
      <c r="X718">
        <f t="shared" ca="1" si="122"/>
        <v>6.5986821137049038E-3</v>
      </c>
    </row>
    <row r="719" spans="2:24" x14ac:dyDescent="0.25">
      <c r="B719" s="1">
        <v>41186</v>
      </c>
      <c r="C719" s="13">
        <f>ROW()</f>
        <v>719</v>
      </c>
      <c r="D719">
        <v>0.1</v>
      </c>
      <c r="E719">
        <f t="shared" si="123"/>
        <v>0.1</v>
      </c>
      <c r="F719">
        <v>143</v>
      </c>
      <c r="G719">
        <v>52.27</v>
      </c>
      <c r="H719" s="10">
        <f t="shared" ca="1" si="121"/>
        <v>0.79214358407419194</v>
      </c>
      <c r="I719">
        <v>32.68</v>
      </c>
      <c r="J719">
        <v>35.520000000000003</v>
      </c>
      <c r="K719">
        <v>17.670000000000002</v>
      </c>
      <c r="L719">
        <v>20.9</v>
      </c>
      <c r="M719">
        <f ca="1">INDIRECT(J$13&amp;ROW())</f>
        <v>35.520000000000003</v>
      </c>
      <c r="N719">
        <f t="shared" ca="1" si="124"/>
        <v>0</v>
      </c>
      <c r="O719" s="14">
        <f t="shared" ca="1" si="125"/>
        <v>-3.9662790287664507E-6</v>
      </c>
      <c r="P719" s="14">
        <f t="shared" ca="1" si="126"/>
        <v>1.0305523542654808E-5</v>
      </c>
      <c r="Q719" s="14">
        <f t="shared" ca="1" si="127"/>
        <v>1.0305523542654808E-5</v>
      </c>
      <c r="R719">
        <f t="shared" ca="1" si="128"/>
        <v>66.907775768535018</v>
      </c>
      <c r="S719" t="str">
        <f t="shared" si="129"/>
        <v/>
      </c>
      <c r="T719" s="17" t="str">
        <f>IF(S719=1,R719/INDEX($R695:$R$2011,MATCH(1,S695:S718,0),1)-1,"")</f>
        <v/>
      </c>
      <c r="U719" s="16" t="str">
        <f t="shared" si="130"/>
        <v/>
      </c>
      <c r="V719" s="14" t="str">
        <f t="shared" si="131"/>
        <v/>
      </c>
      <c r="W719" s="14" t="str">
        <f t="shared" si="132"/>
        <v/>
      </c>
      <c r="X719">
        <f t="shared" ca="1" si="122"/>
        <v>-0.10726647692376656</v>
      </c>
    </row>
    <row r="720" spans="2:24" x14ac:dyDescent="0.25">
      <c r="B720" s="1">
        <v>41187</v>
      </c>
      <c r="C720" s="13">
        <f>ROW()</f>
        <v>720</v>
      </c>
      <c r="D720">
        <v>0.09</v>
      </c>
      <c r="E720">
        <f t="shared" si="123"/>
        <v>0.09</v>
      </c>
      <c r="F720">
        <v>143.01</v>
      </c>
      <c r="G720">
        <v>52.31</v>
      </c>
      <c r="H720" s="10">
        <f t="shared" ca="1" si="121"/>
        <v>0.8010286617490332</v>
      </c>
      <c r="I720">
        <v>32.43</v>
      </c>
      <c r="J720">
        <v>34.6</v>
      </c>
      <c r="K720">
        <v>17.899999999999999</v>
      </c>
      <c r="L720">
        <v>21.1</v>
      </c>
      <c r="M720">
        <f ca="1">INDIRECT(J$13&amp;ROW())</f>
        <v>34.6</v>
      </c>
      <c r="N720">
        <f t="shared" ca="1" si="124"/>
        <v>-2.5900900900900914E-2</v>
      </c>
      <c r="O720" s="14">
        <f t="shared" ca="1" si="125"/>
        <v>-2.5904470729664841E-2</v>
      </c>
      <c r="P720" s="14">
        <f t="shared" ca="1" si="126"/>
        <v>5.1484893003505498E-4</v>
      </c>
      <c r="Q720" s="14">
        <f t="shared" ca="1" si="127"/>
        <v>5.1484893003505498E-4</v>
      </c>
      <c r="R720">
        <f t="shared" ca="1" si="128"/>
        <v>65.174804098854494</v>
      </c>
      <c r="S720" t="str">
        <f t="shared" si="129"/>
        <v/>
      </c>
      <c r="T720" s="17" t="str">
        <f>IF(S720=1,R720/INDEX($R696:$R$2011,MATCH(1,S696:S719,0),1)-1,"")</f>
        <v/>
      </c>
      <c r="U720" s="16" t="str">
        <f t="shared" si="130"/>
        <v/>
      </c>
      <c r="V720" s="14" t="str">
        <f t="shared" si="131"/>
        <v/>
      </c>
      <c r="W720" s="14" t="str">
        <f t="shared" si="132"/>
        <v/>
      </c>
      <c r="X720">
        <f t="shared" ca="1" si="122"/>
        <v>1.1216498944728108E-2</v>
      </c>
    </row>
    <row r="721" spans="2:24" x14ac:dyDescent="0.25">
      <c r="B721" s="1">
        <v>41190</v>
      </c>
      <c r="C721" s="13">
        <f>ROW()</f>
        <v>721</v>
      </c>
      <c r="D721">
        <v>0.09</v>
      </c>
      <c r="E721">
        <f t="shared" si="123"/>
        <v>0.09</v>
      </c>
      <c r="F721">
        <v>142.52000000000001</v>
      </c>
      <c r="G721">
        <v>52.19</v>
      </c>
      <c r="H721" s="10">
        <f t="shared" ca="1" si="121"/>
        <v>0.82397109853771722</v>
      </c>
      <c r="I721">
        <v>32.28</v>
      </c>
      <c r="J721">
        <v>34.119999999999997</v>
      </c>
      <c r="K721">
        <v>17.71</v>
      </c>
      <c r="L721">
        <v>21.1</v>
      </c>
      <c r="M721">
        <f ca="1">INDIRECT(J$13&amp;ROW())</f>
        <v>34.119999999999997</v>
      </c>
      <c r="N721">
        <f t="shared" ca="1" si="124"/>
        <v>-1.3872832369942301E-2</v>
      </c>
      <c r="O721" s="14">
        <f t="shared" ca="1" si="125"/>
        <v>-1.3876402198706228E-2</v>
      </c>
      <c r="P721" s="14">
        <f t="shared" ca="1" si="126"/>
        <v>1.1368281147010003E-4</v>
      </c>
      <c r="Q721" s="14">
        <f t="shared" ca="1" si="127"/>
        <v>1.1368281147010003E-4</v>
      </c>
      <c r="R721">
        <f t="shared" ca="1" si="128"/>
        <v>64.270644966847257</v>
      </c>
      <c r="S721" t="str">
        <f t="shared" si="129"/>
        <v/>
      </c>
      <c r="T721" s="17" t="str">
        <f>IF(S721=1,R721/INDEX($R697:$R$2011,MATCH(1,S697:S720,0),1)-1,"")</f>
        <v/>
      </c>
      <c r="U721" s="16" t="str">
        <f t="shared" si="130"/>
        <v/>
      </c>
      <c r="V721" s="14" t="str">
        <f t="shared" si="131"/>
        <v/>
      </c>
      <c r="W721" s="14" t="str">
        <f t="shared" si="132"/>
        <v/>
      </c>
      <c r="X721">
        <f t="shared" ca="1" si="122"/>
        <v>2.8641218328679593E-2</v>
      </c>
    </row>
    <row r="722" spans="2:24" x14ac:dyDescent="0.25">
      <c r="B722" s="1">
        <v>41191</v>
      </c>
      <c r="C722" s="13">
        <f>ROW()</f>
        <v>722</v>
      </c>
      <c r="D722">
        <v>0.09</v>
      </c>
      <c r="E722">
        <f t="shared" si="123"/>
        <v>0.09</v>
      </c>
      <c r="F722">
        <v>141.11000000000001</v>
      </c>
      <c r="G722">
        <v>51.7</v>
      </c>
      <c r="H722" s="10">
        <f t="shared" ca="1" si="121"/>
        <v>0.80085625687293238</v>
      </c>
      <c r="I722">
        <v>32.69</v>
      </c>
      <c r="J722">
        <v>34.520000000000003</v>
      </c>
      <c r="K722">
        <v>16.940000000000001</v>
      </c>
      <c r="L722">
        <v>20.94</v>
      </c>
      <c r="M722">
        <f ca="1">INDIRECT(J$13&amp;ROW())</f>
        <v>34.520000000000003</v>
      </c>
      <c r="N722">
        <f t="shared" ca="1" si="124"/>
        <v>1.1723329425556983E-2</v>
      </c>
      <c r="O722" s="14">
        <f t="shared" ca="1" si="125"/>
        <v>1.1719759596793056E-2</v>
      </c>
      <c r="P722" s="14">
        <f t="shared" ca="1" si="126"/>
        <v>2.2302279103244649E-4</v>
      </c>
      <c r="Q722" s="14" t="str">
        <f t="shared" ca="1" si="127"/>
        <v/>
      </c>
      <c r="R722">
        <f t="shared" ca="1" si="128"/>
        <v>65.024110910186621</v>
      </c>
      <c r="S722" t="str">
        <f t="shared" si="129"/>
        <v/>
      </c>
      <c r="T722" s="17" t="str">
        <f>IF(S722=1,R722/INDEX($R698:$R$2011,MATCH(1,S698:S721,0),1)-1,"")</f>
        <v/>
      </c>
      <c r="U722" s="16" t="str">
        <f t="shared" si="130"/>
        <v/>
      </c>
      <c r="V722" s="14" t="str">
        <f t="shared" si="131"/>
        <v/>
      </c>
      <c r="W722" s="14" t="str">
        <f t="shared" si="132"/>
        <v/>
      </c>
      <c r="X722">
        <f t="shared" ca="1" si="122"/>
        <v>-2.805297625827672E-2</v>
      </c>
    </row>
    <row r="723" spans="2:24" x14ac:dyDescent="0.25">
      <c r="B723" s="1">
        <v>41192</v>
      </c>
      <c r="C723" s="13">
        <f>ROW()</f>
        <v>723</v>
      </c>
      <c r="D723">
        <v>0.09</v>
      </c>
      <c r="E723">
        <f t="shared" si="123"/>
        <v>0.09</v>
      </c>
      <c r="F723">
        <v>140.21</v>
      </c>
      <c r="G723">
        <v>51.34</v>
      </c>
      <c r="H723" s="10">
        <f t="shared" ca="1" si="121"/>
        <v>0.77086063559046591</v>
      </c>
      <c r="I723">
        <v>32.799999999999997</v>
      </c>
      <c r="J723">
        <v>35.979999999999997</v>
      </c>
      <c r="K723">
        <v>17.149999999999999</v>
      </c>
      <c r="L723">
        <v>20.8</v>
      </c>
      <c r="M723">
        <f ca="1">INDIRECT(J$13&amp;ROW())</f>
        <v>35.979999999999997</v>
      </c>
      <c r="N723">
        <f t="shared" ca="1" si="124"/>
        <v>4.2294322132097051E-2</v>
      </c>
      <c r="O723" s="14">
        <f t="shared" ca="1" si="125"/>
        <v>4.2290752303333123E-2</v>
      </c>
      <c r="P723" s="14">
        <f t="shared" ca="1" si="126"/>
        <v>2.0706995926457923E-3</v>
      </c>
      <c r="Q723" s="14" t="str">
        <f t="shared" ca="1" si="127"/>
        <v/>
      </c>
      <c r="R723">
        <f t="shared" ca="1" si="128"/>
        <v>67.774261603375265</v>
      </c>
      <c r="S723" t="str">
        <f t="shared" si="129"/>
        <v/>
      </c>
      <c r="T723" s="17" t="str">
        <f>IF(S723=1,R723/INDEX($R699:$R$2011,MATCH(1,S699:S722,0),1)-1,"")</f>
        <v/>
      </c>
      <c r="U723" s="16" t="str">
        <f t="shared" si="130"/>
        <v/>
      </c>
      <c r="V723" s="14" t="str">
        <f t="shared" si="131"/>
        <v/>
      </c>
      <c r="W723" s="14" t="str">
        <f t="shared" si="132"/>
        <v/>
      </c>
      <c r="X723">
        <f t="shared" ca="1" si="122"/>
        <v>-3.7454438327783189E-2</v>
      </c>
    </row>
    <row r="724" spans="2:24" x14ac:dyDescent="0.25">
      <c r="B724" s="1">
        <v>41193</v>
      </c>
      <c r="C724" s="13">
        <f>ROW()</f>
        <v>724</v>
      </c>
      <c r="D724">
        <v>0.1</v>
      </c>
      <c r="E724">
        <f t="shared" si="123"/>
        <v>0.1</v>
      </c>
      <c r="F724">
        <v>140.29</v>
      </c>
      <c r="G724">
        <v>51.56</v>
      </c>
      <c r="H724" s="10">
        <f t="shared" ca="1" si="121"/>
        <v>0.76871416051866748</v>
      </c>
      <c r="I724">
        <v>32.119999999999997</v>
      </c>
      <c r="J724">
        <v>35.549999999999997</v>
      </c>
      <c r="K724">
        <v>17.36</v>
      </c>
      <c r="L724">
        <v>21.19</v>
      </c>
      <c r="M724">
        <f ca="1">INDIRECT(J$13&amp;ROW())</f>
        <v>35.549999999999997</v>
      </c>
      <c r="N724">
        <f t="shared" ca="1" si="124"/>
        <v>-1.1951083935519691E-2</v>
      </c>
      <c r="O724" s="14">
        <f t="shared" ca="1" si="125"/>
        <v>-1.1955050214548457E-2</v>
      </c>
      <c r="P724" s="14">
        <f t="shared" ca="1" si="126"/>
        <v>7.6402672131577071E-5</v>
      </c>
      <c r="Q724" s="14">
        <f t="shared" ca="1" si="127"/>
        <v>7.6402672131577071E-5</v>
      </c>
      <c r="R724">
        <f t="shared" ca="1" si="128"/>
        <v>66.964285714285452</v>
      </c>
      <c r="S724" t="str">
        <f t="shared" si="129"/>
        <v/>
      </c>
      <c r="T724" s="17" t="str">
        <f>IF(S724=1,R724/INDEX($R700:$R$2011,MATCH(1,S700:S723,0),1)-1,"")</f>
        <v/>
      </c>
      <c r="U724" s="16" t="str">
        <f t="shared" si="130"/>
        <v/>
      </c>
      <c r="V724" s="14" t="str">
        <f t="shared" si="131"/>
        <v/>
      </c>
      <c r="W724" s="14" t="str">
        <f t="shared" si="132"/>
        <v/>
      </c>
      <c r="X724">
        <f t="shared" ca="1" si="122"/>
        <v>-2.784517684126275E-3</v>
      </c>
    </row>
    <row r="725" spans="2:24" x14ac:dyDescent="0.25">
      <c r="B725" s="1">
        <v>41194</v>
      </c>
      <c r="C725" s="13">
        <f>ROW()</f>
        <v>725</v>
      </c>
      <c r="D725">
        <v>0.09</v>
      </c>
      <c r="E725">
        <f t="shared" si="123"/>
        <v>0.09</v>
      </c>
      <c r="F725">
        <v>139.83000000000001</v>
      </c>
      <c r="G725">
        <v>51.31</v>
      </c>
      <c r="H725" s="10">
        <f t="shared" ca="1" si="121"/>
        <v>0.7295507760682427</v>
      </c>
      <c r="I725">
        <v>31.76</v>
      </c>
      <c r="J725">
        <v>35.01</v>
      </c>
      <c r="K725">
        <v>17.170000000000002</v>
      </c>
      <c r="L725">
        <v>21.47</v>
      </c>
      <c r="M725">
        <f ca="1">INDIRECT(J$13&amp;ROW())</f>
        <v>35.01</v>
      </c>
      <c r="N725">
        <f t="shared" ca="1" si="124"/>
        <v>-1.5189873417721489E-2</v>
      </c>
      <c r="O725" s="14">
        <f t="shared" ca="1" si="125"/>
        <v>-1.5193443246485416E-2</v>
      </c>
      <c r="P725" s="14">
        <f t="shared" ca="1" si="126"/>
        <v>1.4350255609305151E-4</v>
      </c>
      <c r="Q725" s="14">
        <f t="shared" ca="1" si="127"/>
        <v>1.4350255609305151E-4</v>
      </c>
      <c r="R725">
        <f t="shared" ca="1" si="128"/>
        <v>65.947106690777318</v>
      </c>
      <c r="S725" t="str">
        <f t="shared" si="129"/>
        <v/>
      </c>
      <c r="T725" s="17" t="str">
        <f>IF(S725=1,R725/INDEX($R701:$R$2011,MATCH(1,S701:S724,0),1)-1,"")</f>
        <v/>
      </c>
      <c r="U725" s="16" t="str">
        <f t="shared" si="130"/>
        <v/>
      </c>
      <c r="V725" s="14" t="str">
        <f t="shared" si="131"/>
        <v/>
      </c>
      <c r="W725" s="14" t="str">
        <f t="shared" si="132"/>
        <v/>
      </c>
      <c r="X725">
        <f t="shared" ca="1" si="122"/>
        <v>-5.0946615090322292E-2</v>
      </c>
    </row>
    <row r="726" spans="2:24" x14ac:dyDescent="0.25">
      <c r="B726" s="1">
        <v>41197</v>
      </c>
      <c r="C726" s="13">
        <f>ROW()</f>
        <v>726</v>
      </c>
      <c r="D726">
        <v>0.1</v>
      </c>
      <c r="E726">
        <f t="shared" si="123"/>
        <v>0.1</v>
      </c>
      <c r="F726">
        <v>140.99</v>
      </c>
      <c r="G726">
        <v>51.69</v>
      </c>
      <c r="H726" s="10">
        <f t="shared" ca="1" si="121"/>
        <v>0.70581867679923393</v>
      </c>
      <c r="I726">
        <v>31.26</v>
      </c>
      <c r="J726">
        <v>35.380000000000003</v>
      </c>
      <c r="K726">
        <v>17.78</v>
      </c>
      <c r="L726">
        <v>21.85</v>
      </c>
      <c r="M726">
        <f ca="1">INDIRECT(J$13&amp;ROW())</f>
        <v>35.380000000000003</v>
      </c>
      <c r="N726">
        <f t="shared" ca="1" si="124"/>
        <v>1.0568409025992764E-2</v>
      </c>
      <c r="O726" s="14">
        <f t="shared" ca="1" si="125"/>
        <v>1.0564442746963998E-2</v>
      </c>
      <c r="P726" s="14">
        <f t="shared" ca="1" si="126"/>
        <v>1.8985066545372279E-4</v>
      </c>
      <c r="Q726" s="14" t="str">
        <f t="shared" ca="1" si="127"/>
        <v/>
      </c>
      <c r="R726">
        <f t="shared" ca="1" si="128"/>
        <v>66.644062688366233</v>
      </c>
      <c r="S726" t="str">
        <f t="shared" si="129"/>
        <v/>
      </c>
      <c r="T726" s="17" t="str">
        <f>IF(S726=1,R726/INDEX($R702:$R$2011,MATCH(1,S702:S725,0),1)-1,"")</f>
        <v/>
      </c>
      <c r="U726" s="16" t="str">
        <f t="shared" si="130"/>
        <v/>
      </c>
      <c r="V726" s="14" t="str">
        <f t="shared" si="131"/>
        <v/>
      </c>
      <c r="W726" s="14" t="str">
        <f t="shared" si="132"/>
        <v/>
      </c>
      <c r="X726">
        <f t="shared" ca="1" si="122"/>
        <v>-3.2529743024752665E-2</v>
      </c>
    </row>
    <row r="727" spans="2:24" x14ac:dyDescent="0.25">
      <c r="B727" s="1">
        <v>41198</v>
      </c>
      <c r="C727" s="13">
        <f>ROW()</f>
        <v>727</v>
      </c>
      <c r="D727">
        <v>0.1</v>
      </c>
      <c r="E727">
        <f t="shared" si="123"/>
        <v>0.1</v>
      </c>
      <c r="F727">
        <v>142.41999999999999</v>
      </c>
      <c r="G727">
        <v>52.29</v>
      </c>
      <c r="H727" s="10">
        <f t="shared" ca="1" si="121"/>
        <v>0.72408329227038093</v>
      </c>
      <c r="I727">
        <v>31.1</v>
      </c>
      <c r="J727">
        <v>34.22</v>
      </c>
      <c r="K727">
        <v>18.170000000000002</v>
      </c>
      <c r="L727">
        <v>21.9</v>
      </c>
      <c r="M727">
        <f ca="1">INDIRECT(J$13&amp;ROW())</f>
        <v>34.22</v>
      </c>
      <c r="N727">
        <f t="shared" ca="1" si="124"/>
        <v>-3.2786885245901787E-2</v>
      </c>
      <c r="O727" s="14">
        <f t="shared" ca="1" si="125"/>
        <v>-3.2790851524930553E-2</v>
      </c>
      <c r="P727" s="14">
        <f t="shared" ca="1" si="126"/>
        <v>8.7477902485365636E-4</v>
      </c>
      <c r="Q727" s="14">
        <f t="shared" ca="1" si="127"/>
        <v>8.7477902485365636E-4</v>
      </c>
      <c r="R727">
        <f t="shared" ca="1" si="128"/>
        <v>64.459011452682091</v>
      </c>
      <c r="S727" t="str">
        <f t="shared" si="129"/>
        <v/>
      </c>
      <c r="T727" s="17" t="str">
        <f>IF(S727=1,R727/INDEX($R703:$R$2011,MATCH(1,S703:S726,0),1)-1,"")</f>
        <v/>
      </c>
      <c r="U727" s="16" t="str">
        <f t="shared" si="130"/>
        <v/>
      </c>
      <c r="V727" s="14" t="str">
        <f t="shared" si="131"/>
        <v/>
      </c>
      <c r="W727" s="14" t="str">
        <f t="shared" si="132"/>
        <v/>
      </c>
      <c r="X727">
        <f t="shared" ca="1" si="122"/>
        <v>2.5877206245057044E-2</v>
      </c>
    </row>
    <row r="728" spans="2:24" x14ac:dyDescent="0.25">
      <c r="B728" s="1">
        <v>41199</v>
      </c>
      <c r="C728" s="13">
        <f>ROW()</f>
        <v>728</v>
      </c>
      <c r="D728">
        <v>0.09</v>
      </c>
      <c r="E728">
        <f t="shared" si="123"/>
        <v>0.09</v>
      </c>
      <c r="F728">
        <v>143.07</v>
      </c>
      <c r="G728">
        <v>52.58</v>
      </c>
      <c r="H728" s="10">
        <f t="shared" ref="H728:H791" ca="1" si="133">H727*(1+X728)</f>
        <v>0.68386965493647311</v>
      </c>
      <c r="I728">
        <v>30.73</v>
      </c>
      <c r="J728">
        <v>33.39</v>
      </c>
      <c r="K728">
        <v>18.38</v>
      </c>
      <c r="L728">
        <v>22.15</v>
      </c>
      <c r="M728">
        <f ca="1">INDIRECT(J$13&amp;ROW())</f>
        <v>33.39</v>
      </c>
      <c r="N728">
        <f t="shared" ca="1" si="124"/>
        <v>-2.4254821741671484E-2</v>
      </c>
      <c r="O728" s="14">
        <f t="shared" ca="1" si="125"/>
        <v>-2.4258391570435411E-2</v>
      </c>
      <c r="P728" s="14">
        <f t="shared" ca="1" si="126"/>
        <v>4.428585036198571E-4</v>
      </c>
      <c r="Q728" s="14">
        <f t="shared" ca="1" si="127"/>
        <v>4.428585036198571E-4</v>
      </c>
      <c r="R728">
        <f t="shared" ca="1" si="128"/>
        <v>62.895569620252928</v>
      </c>
      <c r="S728" t="str">
        <f t="shared" si="129"/>
        <v/>
      </c>
      <c r="T728" s="17" t="str">
        <f>IF(S728=1,R728/INDEX($R704:$R$2011,MATCH(1,S704:S727,0),1)-1,"")</f>
        <v/>
      </c>
      <c r="U728" s="16" t="str">
        <f t="shared" si="130"/>
        <v/>
      </c>
      <c r="V728" s="14" t="str">
        <f t="shared" si="131"/>
        <v/>
      </c>
      <c r="W728" s="14" t="str">
        <f t="shared" si="132"/>
        <v/>
      </c>
      <c r="X728">
        <f t="shared" ref="X728:X791" ca="1" si="134">NORMINV(RAND(), 0, 0.04)</f>
        <v>-5.5537308709080885E-2</v>
      </c>
    </row>
    <row r="729" spans="2:24" x14ac:dyDescent="0.25">
      <c r="B729" s="1">
        <v>41200</v>
      </c>
      <c r="C729" s="13">
        <f>ROW()</f>
        <v>729</v>
      </c>
      <c r="D729">
        <v>0.09</v>
      </c>
      <c r="E729">
        <f t="shared" ref="E729:E792" si="135">IF(E$19="",D729,E$19)</f>
        <v>0.09</v>
      </c>
      <c r="F729">
        <v>142.69999999999999</v>
      </c>
      <c r="G729">
        <v>52.6</v>
      </c>
      <c r="H729" s="10">
        <f t="shared" ca="1" si="133"/>
        <v>0.70364321402773811</v>
      </c>
      <c r="I729">
        <v>30.84</v>
      </c>
      <c r="J729">
        <v>32.979999999999997</v>
      </c>
      <c r="K729">
        <v>18.420000000000002</v>
      </c>
      <c r="L729">
        <v>22.11</v>
      </c>
      <c r="M729">
        <f ca="1">INDIRECT(J$13&amp;ROW())</f>
        <v>32.979999999999997</v>
      </c>
      <c r="N729">
        <f t="shared" ca="1" si="124"/>
        <v>-1.2279125486672759E-2</v>
      </c>
      <c r="O729" s="14">
        <f t="shared" ca="1" si="125"/>
        <v>-1.2282695315436687E-2</v>
      </c>
      <c r="P729" s="14">
        <f t="shared" ca="1" si="126"/>
        <v>8.2237824803406339E-5</v>
      </c>
      <c r="Q729" s="14">
        <f t="shared" ca="1" si="127"/>
        <v>8.2237824803406339E-5</v>
      </c>
      <c r="R729">
        <f t="shared" ca="1" si="128"/>
        <v>62.123267028330076</v>
      </c>
      <c r="S729" t="str">
        <f t="shared" si="129"/>
        <v/>
      </c>
      <c r="T729" s="17" t="str">
        <f>IF(S729=1,R729/INDEX($R705:$R$2011,MATCH(1,S705:S728,0),1)-1,"")</f>
        <v/>
      </c>
      <c r="U729" s="16" t="str">
        <f t="shared" si="130"/>
        <v/>
      </c>
      <c r="V729" s="14" t="str">
        <f t="shared" si="131"/>
        <v/>
      </c>
      <c r="W729" s="14" t="str">
        <f t="shared" si="132"/>
        <v/>
      </c>
      <c r="X729">
        <f t="shared" ca="1" si="134"/>
        <v>2.8914222101435162E-2</v>
      </c>
    </row>
    <row r="730" spans="2:24" x14ac:dyDescent="0.25">
      <c r="B730" s="1">
        <v>41201</v>
      </c>
      <c r="C730" s="13">
        <f>ROW()</f>
        <v>730</v>
      </c>
      <c r="D730">
        <v>0.09</v>
      </c>
      <c r="E730">
        <f t="shared" si="135"/>
        <v>0.09</v>
      </c>
      <c r="F730">
        <v>140.32</v>
      </c>
      <c r="G730">
        <v>51.76</v>
      </c>
      <c r="H730" s="10">
        <f t="shared" ca="1" si="133"/>
        <v>0.74268439147015008</v>
      </c>
      <c r="I730">
        <v>31.58</v>
      </c>
      <c r="J730">
        <v>32.880000000000003</v>
      </c>
      <c r="K730">
        <v>17.27</v>
      </c>
      <c r="L730">
        <v>21.44</v>
      </c>
      <c r="M730">
        <f ca="1">INDIRECT(J$13&amp;ROW())</f>
        <v>32.880000000000003</v>
      </c>
      <c r="N730">
        <f t="shared" ref="N730:N793" ca="1" si="136">M730/M729-1</f>
        <v>-3.0321406913279558E-3</v>
      </c>
      <c r="O730" s="14">
        <f t="shared" ref="O730:O793" ca="1" si="137">N730-((1+E730/100)^(1/252)-1)</f>
        <v>-3.0357105200918832E-3</v>
      </c>
      <c r="P730" s="14">
        <f t="shared" ref="P730:P793" ca="1" si="138">(O730-O$7)^2</f>
        <v>3.185421332837774E-8</v>
      </c>
      <c r="Q730" s="14">
        <f t="shared" ref="Q730:Q793" ca="1" si="139">IF(O730&lt;0,(O730-O$7)^2,"")</f>
        <v>3.185421332837774E-8</v>
      </c>
      <c r="R730">
        <f t="shared" ref="R730:R793" ca="1" si="140">(N730+1)*R729</f>
        <v>61.934900542495242</v>
      </c>
      <c r="S730" t="str">
        <f t="shared" si="129"/>
        <v/>
      </c>
      <c r="T730" s="17" t="str">
        <f>IF(S730=1,R730/INDEX($R706:$R$2011,MATCH(1,S706:S729,0),1)-1,"")</f>
        <v/>
      </c>
      <c r="U730" s="16" t="str">
        <f t="shared" si="130"/>
        <v/>
      </c>
      <c r="V730" s="14" t="str">
        <f t="shared" si="131"/>
        <v/>
      </c>
      <c r="W730" s="14" t="str">
        <f t="shared" si="132"/>
        <v/>
      </c>
      <c r="X730">
        <f t="shared" ca="1" si="134"/>
        <v>5.5484337323365385E-2</v>
      </c>
    </row>
    <row r="731" spans="2:24" x14ac:dyDescent="0.25">
      <c r="B731" s="1">
        <v>41204</v>
      </c>
      <c r="C731" s="13">
        <f>ROW()</f>
        <v>731</v>
      </c>
      <c r="D731">
        <v>0.1</v>
      </c>
      <c r="E731">
        <f t="shared" si="135"/>
        <v>0.1</v>
      </c>
      <c r="F731">
        <v>140.34</v>
      </c>
      <c r="G731">
        <v>51.72</v>
      </c>
      <c r="H731" s="10">
        <f t="shared" ca="1" si="133"/>
        <v>0.74924549578987865</v>
      </c>
      <c r="I731">
        <v>31.09</v>
      </c>
      <c r="J731">
        <v>34.99</v>
      </c>
      <c r="K731">
        <v>17.489999999999998</v>
      </c>
      <c r="L731">
        <v>21.74</v>
      </c>
      <c r="M731">
        <f ca="1">INDIRECT(J$13&amp;ROW())</f>
        <v>34.99</v>
      </c>
      <c r="N731">
        <f t="shared" ca="1" si="136"/>
        <v>6.4172749391727457E-2</v>
      </c>
      <c r="O731" s="14">
        <f t="shared" ca="1" si="137"/>
        <v>6.4168783112698691E-2</v>
      </c>
      <c r="P731" s="14">
        <f t="shared" ca="1" si="138"/>
        <v>4.5404647969163889E-3</v>
      </c>
      <c r="Q731" s="14" t="str">
        <f t="shared" ca="1" si="139"/>
        <v/>
      </c>
      <c r="R731">
        <f t="shared" ca="1" si="140"/>
        <v>65.909433393610357</v>
      </c>
      <c r="S731" t="str">
        <f t="shared" si="129"/>
        <v/>
      </c>
      <c r="T731" s="17" t="str">
        <f>IF(S731=1,R731/INDEX($R707:$R$2011,MATCH(1,S707:S730,0),1)-1,"")</f>
        <v/>
      </c>
      <c r="U731" s="16" t="str">
        <f t="shared" si="130"/>
        <v/>
      </c>
      <c r="V731" s="14" t="str">
        <f t="shared" si="131"/>
        <v/>
      </c>
      <c r="W731" s="14" t="str">
        <f t="shared" si="132"/>
        <v/>
      </c>
      <c r="X731">
        <f t="shared" ca="1" si="134"/>
        <v>8.8343102333694398E-3</v>
      </c>
    </row>
    <row r="732" spans="2:24" x14ac:dyDescent="0.25">
      <c r="B732" s="1">
        <v>41205</v>
      </c>
      <c r="C732" s="13">
        <f>ROW()</f>
        <v>732</v>
      </c>
      <c r="D732">
        <v>0.1</v>
      </c>
      <c r="E732">
        <f t="shared" si="135"/>
        <v>0.1</v>
      </c>
      <c r="F732">
        <v>138.38999999999999</v>
      </c>
      <c r="G732">
        <v>51.1</v>
      </c>
      <c r="H732" s="10">
        <f t="shared" ca="1" si="133"/>
        <v>0.77480489226959803</v>
      </c>
      <c r="I732">
        <v>32.01</v>
      </c>
      <c r="J732">
        <v>34.549999999999997</v>
      </c>
      <c r="K732">
        <v>16.079999999999998</v>
      </c>
      <c r="L732">
        <v>21.24</v>
      </c>
      <c r="M732">
        <f ca="1">INDIRECT(J$13&amp;ROW())</f>
        <v>34.549999999999997</v>
      </c>
      <c r="N732">
        <f t="shared" ca="1" si="136"/>
        <v>-1.2575021434695799E-2</v>
      </c>
      <c r="O732" s="14">
        <f t="shared" ca="1" si="137"/>
        <v>-1.2578987713724565E-2</v>
      </c>
      <c r="P732" s="14">
        <f t="shared" ca="1" si="138"/>
        <v>8.7699473547312977E-5</v>
      </c>
      <c r="Q732" s="14">
        <f t="shared" ca="1" si="139"/>
        <v>8.7699473547312977E-5</v>
      </c>
      <c r="R732">
        <f t="shared" ca="1" si="140"/>
        <v>65.080620855937056</v>
      </c>
      <c r="S732" t="str">
        <f t="shared" si="129"/>
        <v/>
      </c>
      <c r="T732" s="17" t="str">
        <f>IF(S732=1,R732/INDEX($R708:$R$2011,MATCH(1,S708:S731,0),1)-1,"")</f>
        <v/>
      </c>
      <c r="U732" s="16" t="str">
        <f t="shared" si="130"/>
        <v/>
      </c>
      <c r="V732" s="14" t="str">
        <f t="shared" si="131"/>
        <v/>
      </c>
      <c r="W732" s="14" t="str">
        <f t="shared" si="132"/>
        <v/>
      </c>
      <c r="X732">
        <f t="shared" ca="1" si="134"/>
        <v>3.4113513692563144E-2</v>
      </c>
    </row>
    <row r="733" spans="2:24" x14ac:dyDescent="0.25">
      <c r="B733" s="1">
        <v>41206</v>
      </c>
      <c r="C733" s="13">
        <f>ROW()</f>
        <v>733</v>
      </c>
      <c r="D733">
        <v>0.11</v>
      </c>
      <c r="E733">
        <f t="shared" si="135"/>
        <v>0.11</v>
      </c>
      <c r="F733">
        <v>138</v>
      </c>
      <c r="G733">
        <v>50.86</v>
      </c>
      <c r="H733" s="10">
        <f t="shared" ca="1" si="133"/>
        <v>0.7966985911221941</v>
      </c>
      <c r="I733">
        <v>31.65</v>
      </c>
      <c r="J733">
        <v>37.26</v>
      </c>
      <c r="K733">
        <v>15.93</v>
      </c>
      <c r="L733">
        <v>21.41</v>
      </c>
      <c r="M733">
        <f ca="1">INDIRECT(J$13&amp;ROW())</f>
        <v>37.26</v>
      </c>
      <c r="N733">
        <f t="shared" ca="1" si="136"/>
        <v>7.8437047756874101E-2</v>
      </c>
      <c r="O733" s="14">
        <f t="shared" ca="1" si="137"/>
        <v>7.8432685067026942E-2</v>
      </c>
      <c r="P733" s="14">
        <f t="shared" ca="1" si="138"/>
        <v>6.6662118827641335E-3</v>
      </c>
      <c r="Q733" s="14" t="str">
        <f t="shared" ca="1" si="139"/>
        <v/>
      </c>
      <c r="R733">
        <f t="shared" ca="1" si="140"/>
        <v>70.185352622061203</v>
      </c>
      <c r="S733" t="str">
        <f t="shared" si="129"/>
        <v/>
      </c>
      <c r="T733" s="17" t="str">
        <f>IF(S733=1,R733/INDEX($R709:$R$2011,MATCH(1,S709:S732,0),1)-1,"")</f>
        <v/>
      </c>
      <c r="U733" s="16" t="str">
        <f t="shared" si="130"/>
        <v/>
      </c>
      <c r="V733" s="14" t="str">
        <f t="shared" si="131"/>
        <v/>
      </c>
      <c r="W733" s="14" t="str">
        <f t="shared" si="132"/>
        <v/>
      </c>
      <c r="X733">
        <f t="shared" ca="1" si="134"/>
        <v>2.8257047769102098E-2</v>
      </c>
    </row>
    <row r="734" spans="2:24" x14ac:dyDescent="0.25">
      <c r="B734" s="1">
        <v>41207</v>
      </c>
      <c r="C734" s="13">
        <f>ROW()</f>
        <v>734</v>
      </c>
      <c r="D734">
        <v>0.1</v>
      </c>
      <c r="E734">
        <f t="shared" si="135"/>
        <v>0.1</v>
      </c>
      <c r="F734">
        <v>138.4</v>
      </c>
      <c r="G734">
        <v>51.05</v>
      </c>
      <c r="H734" s="10">
        <f t="shared" ca="1" si="133"/>
        <v>0.75259074526647107</v>
      </c>
      <c r="I734">
        <v>31.17</v>
      </c>
      <c r="J734">
        <v>37.47</v>
      </c>
      <c r="K734">
        <v>16.37</v>
      </c>
      <c r="L734">
        <v>21.74</v>
      </c>
      <c r="M734">
        <f ca="1">INDIRECT(J$13&amp;ROW())</f>
        <v>37.47</v>
      </c>
      <c r="N734">
        <f t="shared" ca="1" si="136"/>
        <v>5.6360708534621828E-3</v>
      </c>
      <c r="O734" s="14">
        <f t="shared" ca="1" si="137"/>
        <v>5.6321045744334164E-3</v>
      </c>
      <c r="P734" s="14">
        <f t="shared" ca="1" si="138"/>
        <v>7.8256892436092966E-5</v>
      </c>
      <c r="Q734" s="14" t="str">
        <f t="shared" ca="1" si="139"/>
        <v/>
      </c>
      <c r="R734">
        <f t="shared" ca="1" si="140"/>
        <v>70.580922242314372</v>
      </c>
      <c r="S734" t="str">
        <f t="shared" si="129"/>
        <v/>
      </c>
      <c r="T734" s="17" t="str">
        <f>IF(S734=1,R734/INDEX($R710:$R$2011,MATCH(1,S710:S733,0),1)-1,"")</f>
        <v/>
      </c>
      <c r="U734" s="16" t="str">
        <f t="shared" si="130"/>
        <v/>
      </c>
      <c r="V734" s="14" t="str">
        <f t="shared" si="131"/>
        <v/>
      </c>
      <c r="W734" s="14" t="str">
        <f t="shared" si="132"/>
        <v/>
      </c>
      <c r="X734">
        <f t="shared" ca="1" si="134"/>
        <v>-5.5363278342936029E-2</v>
      </c>
    </row>
    <row r="735" spans="2:24" x14ac:dyDescent="0.25">
      <c r="B735" s="1">
        <v>41208</v>
      </c>
      <c r="C735" s="13">
        <f>ROW()</f>
        <v>735</v>
      </c>
      <c r="D735">
        <v>0.1</v>
      </c>
      <c r="E735">
        <f t="shared" si="135"/>
        <v>0.1</v>
      </c>
      <c r="F735">
        <v>138.32</v>
      </c>
      <c r="G735">
        <v>51.01</v>
      </c>
      <c r="H735" s="10">
        <f t="shared" ca="1" si="133"/>
        <v>0.7091890412607682</v>
      </c>
      <c r="I735">
        <v>31.47</v>
      </c>
      <c r="J735">
        <v>36.479999999999997</v>
      </c>
      <c r="K735">
        <v>16.420000000000002</v>
      </c>
      <c r="L735">
        <v>21.65</v>
      </c>
      <c r="M735">
        <f ca="1">INDIRECT(J$13&amp;ROW())</f>
        <v>36.479999999999997</v>
      </c>
      <c r="N735">
        <f t="shared" ca="1" si="136"/>
        <v>-2.6421136909527632E-2</v>
      </c>
      <c r="O735" s="14">
        <f t="shared" ca="1" si="137"/>
        <v>-2.6425103188556398E-2</v>
      </c>
      <c r="P735" s="14">
        <f t="shared" ca="1" si="138"/>
        <v>5.3874658356601126E-4</v>
      </c>
      <c r="Q735" s="14">
        <f t="shared" ca="1" si="139"/>
        <v>5.3874658356601126E-4</v>
      </c>
      <c r="R735">
        <f t="shared" ca="1" si="140"/>
        <v>68.716094032549464</v>
      </c>
      <c r="S735" t="str">
        <f t="shared" si="129"/>
        <v/>
      </c>
      <c r="T735" s="17" t="str">
        <f>IF(S735=1,R735/INDEX($R711:$R$2011,MATCH(1,S711:S734,0),1)-1,"")</f>
        <v/>
      </c>
      <c r="U735" s="16" t="str">
        <f t="shared" si="130"/>
        <v/>
      </c>
      <c r="V735" s="14" t="str">
        <f t="shared" si="131"/>
        <v/>
      </c>
      <c r="W735" s="14" t="str">
        <f t="shared" si="132"/>
        <v/>
      </c>
      <c r="X735">
        <f t="shared" ca="1" si="134"/>
        <v>-5.7669728572513297E-2</v>
      </c>
    </row>
    <row r="736" spans="2:24" x14ac:dyDescent="0.25">
      <c r="B736" s="1">
        <v>41213</v>
      </c>
      <c r="C736" s="13">
        <f>ROW()</f>
        <v>736</v>
      </c>
      <c r="D736">
        <v>0.09</v>
      </c>
      <c r="E736">
        <f t="shared" si="135"/>
        <v>0.09</v>
      </c>
      <c r="F736">
        <v>138.32</v>
      </c>
      <c r="G736">
        <v>51.1</v>
      </c>
      <c r="H736" s="10">
        <f t="shared" ca="1" si="133"/>
        <v>0.71206444979614192</v>
      </c>
      <c r="I736">
        <v>31.49</v>
      </c>
      <c r="J736">
        <v>36.299999999999997</v>
      </c>
      <c r="K736">
        <v>16.079999999999998</v>
      </c>
      <c r="L736">
        <v>21.6</v>
      </c>
      <c r="M736">
        <f ca="1">INDIRECT(J$13&amp;ROW())</f>
        <v>36.299999999999997</v>
      </c>
      <c r="N736">
        <f t="shared" ca="1" si="136"/>
        <v>-4.9342105263158187E-3</v>
      </c>
      <c r="O736" s="14">
        <f t="shared" ca="1" si="137"/>
        <v>-4.9377803550797461E-3</v>
      </c>
      <c r="P736" s="14">
        <f t="shared" ca="1" si="138"/>
        <v>2.9707705824040481E-6</v>
      </c>
      <c r="Q736" s="14">
        <f t="shared" ca="1" si="139"/>
        <v>2.9707705824040481E-6</v>
      </c>
      <c r="R736">
        <f t="shared" ca="1" si="140"/>
        <v>68.377034358046757</v>
      </c>
      <c r="S736">
        <f t="shared" si="129"/>
        <v>1</v>
      </c>
      <c r="T736" s="17">
        <f ca="1">IF(S736=1,R736/INDEX($R712:$R$2011,MATCH(1,S712:S735,0),1)-1,"")</f>
        <v>3.9518900343642471E-2</v>
      </c>
      <c r="U736" s="16">
        <f t="shared" ca="1" si="130"/>
        <v>3.9443931263364984E-2</v>
      </c>
      <c r="V736" s="14">
        <f t="shared" ca="1" si="131"/>
        <v>1.0296751709903743E-2</v>
      </c>
      <c r="W736" s="14" t="str">
        <f t="shared" ca="1" si="132"/>
        <v/>
      </c>
      <c r="X736">
        <f t="shared" ca="1" si="134"/>
        <v>4.0545022103865578E-3</v>
      </c>
    </row>
    <row r="737" spans="2:24" x14ac:dyDescent="0.25">
      <c r="B737" s="1">
        <v>41214</v>
      </c>
      <c r="C737" s="13">
        <f>ROW()</f>
        <v>737</v>
      </c>
      <c r="D737">
        <v>0.09</v>
      </c>
      <c r="E737">
        <f t="shared" si="135"/>
        <v>0.09</v>
      </c>
      <c r="F737">
        <v>139.77000000000001</v>
      </c>
      <c r="G737">
        <v>51.83</v>
      </c>
      <c r="H737" s="10">
        <f t="shared" ca="1" si="133"/>
        <v>0.75128906754401203</v>
      </c>
      <c r="I737">
        <v>30.07</v>
      </c>
      <c r="J737">
        <v>37.01</v>
      </c>
      <c r="K737">
        <v>17.329999999999998</v>
      </c>
      <c r="L737">
        <v>22.5</v>
      </c>
      <c r="M737">
        <f ca="1">INDIRECT(J$13&amp;ROW())</f>
        <v>37.01</v>
      </c>
      <c r="N737">
        <f t="shared" ca="1" si="136"/>
        <v>1.9559228650137817E-2</v>
      </c>
      <c r="O737" s="14">
        <f t="shared" ca="1" si="137"/>
        <v>1.9555658821373889E-2</v>
      </c>
      <c r="P737" s="14">
        <f t="shared" ca="1" si="138"/>
        <v>5.1846592458701401E-4</v>
      </c>
      <c r="Q737" s="14" t="str">
        <f t="shared" ca="1" si="139"/>
        <v/>
      </c>
      <c r="R737">
        <f t="shared" ca="1" si="140"/>
        <v>69.714436407474125</v>
      </c>
      <c r="S737" t="str">
        <f t="shared" si="129"/>
        <v/>
      </c>
      <c r="T737" s="17" t="str">
        <f>IF(S737=1,R737/INDEX($R713:$R$2011,MATCH(1,S713:S736,0),1)-1,"")</f>
        <v/>
      </c>
      <c r="U737" s="16" t="str">
        <f t="shared" si="130"/>
        <v/>
      </c>
      <c r="V737" s="14" t="str">
        <f t="shared" si="131"/>
        <v/>
      </c>
      <c r="W737" s="14" t="str">
        <f t="shared" si="132"/>
        <v/>
      </c>
      <c r="X737">
        <f t="shared" ca="1" si="134"/>
        <v>5.5085768934398933E-2</v>
      </c>
    </row>
    <row r="738" spans="2:24" x14ac:dyDescent="0.25">
      <c r="B738" s="1">
        <v>41215</v>
      </c>
      <c r="C738" s="13">
        <f>ROW()</f>
        <v>738</v>
      </c>
      <c r="D738">
        <v>0.09</v>
      </c>
      <c r="E738">
        <f t="shared" si="135"/>
        <v>0.09</v>
      </c>
      <c r="F738">
        <v>138.53</v>
      </c>
      <c r="G738">
        <v>51.33</v>
      </c>
      <c r="H738" s="10">
        <f t="shared" ca="1" si="133"/>
        <v>0.7391341563994327</v>
      </c>
      <c r="I738">
        <v>30.83</v>
      </c>
      <c r="J738">
        <v>34.049999999999997</v>
      </c>
      <c r="K738">
        <v>16.89</v>
      </c>
      <c r="L738">
        <v>21.97</v>
      </c>
      <c r="M738">
        <f ca="1">INDIRECT(J$13&amp;ROW())</f>
        <v>34.049999999999997</v>
      </c>
      <c r="N738">
        <f t="shared" ca="1" si="136"/>
        <v>-7.997838422048098E-2</v>
      </c>
      <c r="O738" s="14">
        <f t="shared" ca="1" si="137"/>
        <v>-7.9981954049244908E-2</v>
      </c>
      <c r="P738" s="14">
        <f t="shared" ca="1" si="138"/>
        <v>5.8932899031188543E-3</v>
      </c>
      <c r="Q738" s="14">
        <f t="shared" ca="1" si="139"/>
        <v>5.8932899031188543E-3</v>
      </c>
      <c r="R738">
        <f t="shared" ca="1" si="140"/>
        <v>64.138788426762872</v>
      </c>
      <c r="S738" t="str">
        <f t="shared" si="129"/>
        <v/>
      </c>
      <c r="T738" s="17" t="str">
        <f>IF(S738=1,R738/INDEX($R714:$R$2011,MATCH(1,S714:S737,0),1)-1,"")</f>
        <v/>
      </c>
      <c r="U738" s="16" t="str">
        <f t="shared" si="130"/>
        <v/>
      </c>
      <c r="V738" s="14" t="str">
        <f t="shared" si="131"/>
        <v/>
      </c>
      <c r="W738" s="14" t="str">
        <f t="shared" si="132"/>
        <v/>
      </c>
      <c r="X738">
        <f t="shared" ca="1" si="134"/>
        <v>-1.6178740873089154E-2</v>
      </c>
    </row>
    <row r="739" spans="2:24" x14ac:dyDescent="0.25">
      <c r="B739" s="1">
        <v>41218</v>
      </c>
      <c r="C739" s="13">
        <f>ROW()</f>
        <v>739</v>
      </c>
      <c r="D739">
        <v>0.1</v>
      </c>
      <c r="E739">
        <f t="shared" si="135"/>
        <v>0.1</v>
      </c>
      <c r="F739">
        <v>138.81</v>
      </c>
      <c r="G739">
        <v>51.52</v>
      </c>
      <c r="H739" s="10">
        <f t="shared" ca="1" si="133"/>
        <v>0.7736834314931752</v>
      </c>
      <c r="I739">
        <v>31.03</v>
      </c>
      <c r="J739">
        <v>34.93</v>
      </c>
      <c r="K739">
        <v>16.57</v>
      </c>
      <c r="L739">
        <v>21.94</v>
      </c>
      <c r="M739">
        <f ca="1">INDIRECT(J$13&amp;ROW())</f>
        <v>34.93</v>
      </c>
      <c r="N739">
        <f t="shared" ca="1" si="136"/>
        <v>2.5844346549192432E-2</v>
      </c>
      <c r="O739" s="14">
        <f t="shared" ca="1" si="137"/>
        <v>2.5840380270163665E-2</v>
      </c>
      <c r="P739" s="14">
        <f t="shared" ca="1" si="138"/>
        <v>8.4416793777160662E-4</v>
      </c>
      <c r="Q739" s="14" t="str">
        <f t="shared" ca="1" si="139"/>
        <v/>
      </c>
      <c r="R739">
        <f t="shared" ca="1" si="140"/>
        <v>65.796413502109459</v>
      </c>
      <c r="S739" t="str">
        <f t="shared" si="129"/>
        <v/>
      </c>
      <c r="T739" s="17" t="str">
        <f>IF(S739=1,R739/INDEX($R715:$R$2011,MATCH(1,S715:S738,0),1)-1,"")</f>
        <v/>
      </c>
      <c r="U739" s="16" t="str">
        <f t="shared" si="130"/>
        <v/>
      </c>
      <c r="V739" s="14" t="str">
        <f t="shared" si="131"/>
        <v/>
      </c>
      <c r="W739" s="14" t="str">
        <f t="shared" si="132"/>
        <v/>
      </c>
      <c r="X739">
        <f t="shared" ca="1" si="134"/>
        <v>4.6742901535011483E-2</v>
      </c>
    </row>
    <row r="740" spans="2:24" x14ac:dyDescent="0.25">
      <c r="B740" s="1">
        <v>41219</v>
      </c>
      <c r="C740" s="13">
        <f>ROW()</f>
        <v>740</v>
      </c>
      <c r="D740">
        <v>0.09</v>
      </c>
      <c r="E740">
        <f t="shared" si="135"/>
        <v>0.09</v>
      </c>
      <c r="F740">
        <v>139.9</v>
      </c>
      <c r="G740">
        <v>51.97</v>
      </c>
      <c r="H740" s="10">
        <f t="shared" ca="1" si="133"/>
        <v>0.77984708090322297</v>
      </c>
      <c r="I740">
        <v>30.45</v>
      </c>
      <c r="J740">
        <v>35.56</v>
      </c>
      <c r="K740">
        <v>17.14</v>
      </c>
      <c r="L740">
        <v>22.24</v>
      </c>
      <c r="M740">
        <f ca="1">INDIRECT(J$13&amp;ROW())</f>
        <v>35.56</v>
      </c>
      <c r="N740">
        <f t="shared" ca="1" si="136"/>
        <v>1.8036072144288706E-2</v>
      </c>
      <c r="O740" s="14">
        <f t="shared" ca="1" si="137"/>
        <v>1.8032502315524779E-2</v>
      </c>
      <c r="P740" s="14">
        <f t="shared" ca="1" si="138"/>
        <v>4.5142184966071334E-4</v>
      </c>
      <c r="Q740" s="14" t="str">
        <f t="shared" ca="1" si="139"/>
        <v/>
      </c>
      <c r="R740">
        <f t="shared" ca="1" si="140"/>
        <v>66.983122362868954</v>
      </c>
      <c r="S740" t="str">
        <f t="shared" si="129"/>
        <v/>
      </c>
      <c r="T740" s="17" t="str">
        <f>IF(S740=1,R740/INDEX($R716:$R$2011,MATCH(1,S716:S739,0),1)-1,"")</f>
        <v/>
      </c>
      <c r="U740" s="16" t="str">
        <f t="shared" si="130"/>
        <v/>
      </c>
      <c r="V740" s="14" t="str">
        <f t="shared" si="131"/>
        <v/>
      </c>
      <c r="W740" s="14" t="str">
        <f t="shared" si="132"/>
        <v/>
      </c>
      <c r="X740">
        <f t="shared" ca="1" si="134"/>
        <v>7.966629708163914E-3</v>
      </c>
    </row>
    <row r="741" spans="2:24" x14ac:dyDescent="0.25">
      <c r="B741" s="1">
        <v>41220</v>
      </c>
      <c r="C741" s="13">
        <f>ROW()</f>
        <v>741</v>
      </c>
      <c r="D741">
        <v>0.09</v>
      </c>
      <c r="E741">
        <f t="shared" si="135"/>
        <v>0.09</v>
      </c>
      <c r="F741">
        <v>136.72999999999999</v>
      </c>
      <c r="G741">
        <v>50.92</v>
      </c>
      <c r="H741" s="10">
        <f t="shared" ca="1" si="133"/>
        <v>0.74094263280604511</v>
      </c>
      <c r="I741">
        <v>31.4</v>
      </c>
      <c r="J741">
        <v>34.33</v>
      </c>
      <c r="K741">
        <v>15.8</v>
      </c>
      <c r="L741">
        <v>21.68</v>
      </c>
      <c r="M741">
        <f ca="1">INDIRECT(J$13&amp;ROW())</f>
        <v>34.33</v>
      </c>
      <c r="N741">
        <f t="shared" ca="1" si="136"/>
        <v>-3.4589426321709915E-2</v>
      </c>
      <c r="O741" s="14">
        <f t="shared" ca="1" si="137"/>
        <v>-3.4592996150473843E-2</v>
      </c>
      <c r="P741" s="14">
        <f t="shared" ca="1" si="138"/>
        <v>9.8462960050575959E-4</v>
      </c>
      <c r="Q741" s="14">
        <f t="shared" ca="1" si="139"/>
        <v>9.8462960050575959E-4</v>
      </c>
      <c r="R741">
        <f t="shared" ca="1" si="140"/>
        <v>64.666214587100413</v>
      </c>
      <c r="S741" t="str">
        <f t="shared" si="129"/>
        <v/>
      </c>
      <c r="T741" s="17" t="str">
        <f>IF(S741=1,R741/INDEX($R717:$R$2011,MATCH(1,S717:S740,0),1)-1,"")</f>
        <v/>
      </c>
      <c r="U741" s="16" t="str">
        <f t="shared" si="130"/>
        <v/>
      </c>
      <c r="V741" s="14" t="str">
        <f t="shared" si="131"/>
        <v/>
      </c>
      <c r="W741" s="14" t="str">
        <f t="shared" si="132"/>
        <v/>
      </c>
      <c r="X741">
        <f t="shared" ca="1" si="134"/>
        <v>-4.9887277967519732E-2</v>
      </c>
    </row>
    <row r="742" spans="2:24" x14ac:dyDescent="0.25">
      <c r="B742" s="1">
        <v>41221</v>
      </c>
      <c r="C742" s="13">
        <f>ROW()</f>
        <v>742</v>
      </c>
      <c r="D742">
        <v>0.09</v>
      </c>
      <c r="E742">
        <f t="shared" si="135"/>
        <v>0.09</v>
      </c>
      <c r="F742">
        <v>135.08000000000001</v>
      </c>
      <c r="G742">
        <v>50.24</v>
      </c>
      <c r="H742" s="10">
        <f t="shared" ca="1" si="133"/>
        <v>0.70610256722884035</v>
      </c>
      <c r="I742">
        <v>31.64</v>
      </c>
      <c r="J742">
        <v>36.950000000000003</v>
      </c>
      <c r="K742">
        <v>15.66</v>
      </c>
      <c r="L742">
        <v>21.65</v>
      </c>
      <c r="M742">
        <f ca="1">INDIRECT(J$13&amp;ROW())</f>
        <v>36.950000000000003</v>
      </c>
      <c r="N742">
        <f t="shared" ca="1" si="136"/>
        <v>7.6318089134867595E-2</v>
      </c>
      <c r="O742" s="14">
        <f t="shared" ca="1" si="137"/>
        <v>7.6314519306103668E-2</v>
      </c>
      <c r="P742" s="14">
        <f t="shared" ca="1" si="138"/>
        <v>6.3248152868912322E-3</v>
      </c>
      <c r="Q742" s="14" t="str">
        <f t="shared" ca="1" si="139"/>
        <v/>
      </c>
      <c r="R742">
        <f t="shared" ca="1" si="140"/>
        <v>69.601416515973213</v>
      </c>
      <c r="S742" t="str">
        <f t="shared" si="129"/>
        <v/>
      </c>
      <c r="T742" s="17" t="str">
        <f>IF(S742=1,R742/INDEX($R718:$R$2011,MATCH(1,S718:S741,0),1)-1,"")</f>
        <v/>
      </c>
      <c r="U742" s="16" t="str">
        <f t="shared" si="130"/>
        <v/>
      </c>
      <c r="V742" s="14" t="str">
        <f t="shared" si="131"/>
        <v/>
      </c>
      <c r="W742" s="14" t="str">
        <f t="shared" si="132"/>
        <v/>
      </c>
      <c r="X742">
        <f t="shared" ca="1" si="134"/>
        <v>-4.7021272679722767E-2</v>
      </c>
    </row>
    <row r="743" spans="2:24" x14ac:dyDescent="0.25">
      <c r="B743" s="1">
        <v>41222</v>
      </c>
      <c r="C743" s="13">
        <f>ROW()</f>
        <v>743</v>
      </c>
      <c r="D743">
        <v>0.09</v>
      </c>
      <c r="E743">
        <f t="shared" si="135"/>
        <v>0.09</v>
      </c>
      <c r="F743">
        <v>135.19999999999999</v>
      </c>
      <c r="G743">
        <v>50.27</v>
      </c>
      <c r="H743" s="10">
        <f t="shared" ca="1" si="133"/>
        <v>0.69723551114466553</v>
      </c>
      <c r="I743">
        <v>31.85</v>
      </c>
      <c r="J743">
        <v>37.19</v>
      </c>
      <c r="K743">
        <v>15.66</v>
      </c>
      <c r="L743">
        <v>21.18</v>
      </c>
      <c r="M743">
        <f ca="1">INDIRECT(J$13&amp;ROW())</f>
        <v>37.19</v>
      </c>
      <c r="N743">
        <f t="shared" ca="1" si="136"/>
        <v>6.4952638700945808E-3</v>
      </c>
      <c r="O743" s="14">
        <f t="shared" ca="1" si="137"/>
        <v>6.4916940413306534E-3</v>
      </c>
      <c r="P743" s="14">
        <f t="shared" ca="1" si="138"/>
        <v>9.420414633585387E-5</v>
      </c>
      <c r="Q743" s="14" t="str">
        <f t="shared" ca="1" si="139"/>
        <v/>
      </c>
      <c r="R743">
        <f t="shared" ca="1" si="140"/>
        <v>70.053496081976817</v>
      </c>
      <c r="S743" t="str">
        <f t="shared" si="129"/>
        <v/>
      </c>
      <c r="T743" s="17" t="str">
        <f>IF(S743=1,R743/INDEX($R719:$R$2011,MATCH(1,S719:S742,0),1)-1,"")</f>
        <v/>
      </c>
      <c r="U743" s="16" t="str">
        <f t="shared" si="130"/>
        <v/>
      </c>
      <c r="V743" s="14" t="str">
        <f t="shared" si="131"/>
        <v/>
      </c>
      <c r="W743" s="14" t="str">
        <f t="shared" si="132"/>
        <v/>
      </c>
      <c r="X743">
        <f t="shared" ca="1" si="134"/>
        <v>-1.255774514313735E-2</v>
      </c>
    </row>
    <row r="744" spans="2:24" x14ac:dyDescent="0.25">
      <c r="B744" s="1">
        <v>41225</v>
      </c>
      <c r="C744" s="13">
        <f>ROW()</f>
        <v>744</v>
      </c>
      <c r="D744">
        <v>0.09</v>
      </c>
      <c r="E744">
        <f t="shared" si="135"/>
        <v>0.09</v>
      </c>
      <c r="F744">
        <v>135.31</v>
      </c>
      <c r="G744">
        <v>50.31</v>
      </c>
      <c r="H744" s="10">
        <f t="shared" ca="1" si="133"/>
        <v>0.70733180239638516</v>
      </c>
      <c r="I744">
        <v>31.15</v>
      </c>
      <c r="J744">
        <v>37.18</v>
      </c>
      <c r="K744">
        <v>16.649999999999999</v>
      </c>
      <c r="L744">
        <v>21.71</v>
      </c>
      <c r="M744">
        <f ca="1">INDIRECT(J$13&amp;ROW())</f>
        <v>37.18</v>
      </c>
      <c r="N744">
        <f t="shared" ca="1" si="136"/>
        <v>-2.6888948642100896E-4</v>
      </c>
      <c r="O744" s="14">
        <f t="shared" ca="1" si="137"/>
        <v>-2.7245931518493638E-4</v>
      </c>
      <c r="P744" s="14">
        <f t="shared" ca="1" si="138"/>
        <v>8.6537676961711699E-6</v>
      </c>
      <c r="Q744" s="14">
        <f t="shared" ca="1" si="139"/>
        <v>8.6537676961711699E-6</v>
      </c>
      <c r="R744">
        <f t="shared" ca="1" si="140"/>
        <v>70.034659433393344</v>
      </c>
      <c r="S744" t="str">
        <f t="shared" si="129"/>
        <v/>
      </c>
      <c r="T744" s="17" t="str">
        <f>IF(S744=1,R744/INDEX($R720:$R$2011,MATCH(1,S720:S743,0),1)-1,"")</f>
        <v/>
      </c>
      <c r="U744" s="16" t="str">
        <f t="shared" si="130"/>
        <v/>
      </c>
      <c r="V744" s="14" t="str">
        <f t="shared" si="131"/>
        <v/>
      </c>
      <c r="W744" s="14" t="str">
        <f t="shared" si="132"/>
        <v/>
      </c>
      <c r="X744">
        <f t="shared" ca="1" si="134"/>
        <v>1.4480460461837772E-2</v>
      </c>
    </row>
    <row r="745" spans="2:24" x14ac:dyDescent="0.25">
      <c r="B745" s="1">
        <v>41226</v>
      </c>
      <c r="C745" s="13">
        <f>ROW()</f>
        <v>745</v>
      </c>
      <c r="D745">
        <v>0.09</v>
      </c>
      <c r="E745">
        <f t="shared" si="135"/>
        <v>0.09</v>
      </c>
      <c r="F745">
        <v>134.84</v>
      </c>
      <c r="G745">
        <v>50.16</v>
      </c>
      <c r="H745" s="10">
        <f t="shared" ca="1" si="133"/>
        <v>0.69475782444316425</v>
      </c>
      <c r="I745">
        <v>31.26</v>
      </c>
      <c r="J745">
        <v>34.79</v>
      </c>
      <c r="K745">
        <v>16.649999999999999</v>
      </c>
      <c r="L745">
        <v>21.67</v>
      </c>
      <c r="M745">
        <f ca="1">INDIRECT(J$13&amp;ROW())</f>
        <v>34.79</v>
      </c>
      <c r="N745">
        <f t="shared" ca="1" si="136"/>
        <v>-6.4281871974179672E-2</v>
      </c>
      <c r="O745" s="14">
        <f t="shared" ca="1" si="137"/>
        <v>-6.4285441802943599E-2</v>
      </c>
      <c r="P745" s="14">
        <f t="shared" ca="1" si="138"/>
        <v>3.7296980402101499E-3</v>
      </c>
      <c r="Q745" s="14">
        <f t="shared" ca="1" si="139"/>
        <v>3.7296980402101499E-3</v>
      </c>
      <c r="R745">
        <f t="shared" ca="1" si="140"/>
        <v>65.532700421940675</v>
      </c>
      <c r="S745" t="str">
        <f t="shared" si="129"/>
        <v/>
      </c>
      <c r="T745" s="17" t="str">
        <f>IF(S745=1,R745/INDEX($R721:$R$2011,MATCH(1,S721:S744,0),1)-1,"")</f>
        <v/>
      </c>
      <c r="U745" s="16" t="str">
        <f t="shared" si="130"/>
        <v/>
      </c>
      <c r="V745" s="14" t="str">
        <f t="shared" si="131"/>
        <v/>
      </c>
      <c r="W745" s="14" t="str">
        <f t="shared" si="132"/>
        <v/>
      </c>
      <c r="X745">
        <f t="shared" ca="1" si="134"/>
        <v>-1.777663313118568E-2</v>
      </c>
    </row>
    <row r="746" spans="2:24" x14ac:dyDescent="0.25">
      <c r="B746" s="1">
        <v>41227</v>
      </c>
      <c r="C746" s="13">
        <f>ROW()</f>
        <v>746</v>
      </c>
      <c r="D746">
        <v>0.08</v>
      </c>
      <c r="E746">
        <f t="shared" si="135"/>
        <v>0.08</v>
      </c>
      <c r="F746">
        <v>133.02000000000001</v>
      </c>
      <c r="G746">
        <v>49.47</v>
      </c>
      <c r="H746" s="10">
        <f t="shared" ca="1" si="133"/>
        <v>0.70094206165844886</v>
      </c>
      <c r="I746">
        <v>31.7</v>
      </c>
      <c r="J746">
        <v>34.85</v>
      </c>
      <c r="K746">
        <v>16.07</v>
      </c>
      <c r="L746">
        <v>21.28</v>
      </c>
      <c r="M746">
        <f ca="1">INDIRECT(J$13&amp;ROW())</f>
        <v>34.85</v>
      </c>
      <c r="N746">
        <f t="shared" ca="1" si="136"/>
        <v>1.7246335153779935E-3</v>
      </c>
      <c r="O746" s="14">
        <f t="shared" ca="1" si="137"/>
        <v>1.7214601763326787E-3</v>
      </c>
      <c r="P746" s="14">
        <f t="shared" ca="1" si="138"/>
        <v>2.4360622989506324E-5</v>
      </c>
      <c r="Q746" s="14" t="str">
        <f t="shared" ca="1" si="139"/>
        <v/>
      </c>
      <c r="R746">
        <f t="shared" ca="1" si="140"/>
        <v>65.645720313441572</v>
      </c>
      <c r="S746" t="str">
        <f t="shared" si="129"/>
        <v/>
      </c>
      <c r="T746" s="17" t="str">
        <f>IF(S746=1,R746/INDEX($R722:$R$2011,MATCH(1,S722:S745,0),1)-1,"")</f>
        <v/>
      </c>
      <c r="U746" s="16" t="str">
        <f t="shared" si="130"/>
        <v/>
      </c>
      <c r="V746" s="14" t="str">
        <f t="shared" si="131"/>
        <v/>
      </c>
      <c r="W746" s="14" t="str">
        <f t="shared" si="132"/>
        <v/>
      </c>
      <c r="X746">
        <f t="shared" ca="1" si="134"/>
        <v>8.9012847321887877E-3</v>
      </c>
    </row>
    <row r="747" spans="2:24" x14ac:dyDescent="0.25">
      <c r="B747" s="1">
        <v>41228</v>
      </c>
      <c r="C747" s="13">
        <f>ROW()</f>
        <v>747</v>
      </c>
      <c r="D747">
        <v>0.08</v>
      </c>
      <c r="E747">
        <f t="shared" si="135"/>
        <v>0.08</v>
      </c>
      <c r="F747">
        <v>132.79</v>
      </c>
      <c r="G747">
        <v>49.47</v>
      </c>
      <c r="H747" s="10">
        <f t="shared" ca="1" si="133"/>
        <v>0.65556400215290234</v>
      </c>
      <c r="I747">
        <v>31.73</v>
      </c>
      <c r="J747">
        <v>36</v>
      </c>
      <c r="K747">
        <v>15.93</v>
      </c>
      <c r="L747">
        <v>21.29</v>
      </c>
      <c r="M747">
        <f ca="1">INDIRECT(J$13&amp;ROW())</f>
        <v>36</v>
      </c>
      <c r="N747">
        <f t="shared" ca="1" si="136"/>
        <v>3.2998565279770409E-2</v>
      </c>
      <c r="O747" s="14">
        <f t="shared" ca="1" si="137"/>
        <v>3.2995391940725094E-2</v>
      </c>
      <c r="P747" s="14">
        <f t="shared" ca="1" si="138"/>
        <v>1.3111336799897498E-3</v>
      </c>
      <c r="Q747" s="14" t="str">
        <f t="shared" ca="1" si="139"/>
        <v/>
      </c>
      <c r="R747">
        <f t="shared" ca="1" si="140"/>
        <v>67.811934900542227</v>
      </c>
      <c r="S747" t="str">
        <f t="shared" ref="S747:S810" si="141">IF(MONTH(B748)&lt;&gt;MONTH(B747),1,"")</f>
        <v/>
      </c>
      <c r="T747" s="17" t="str">
        <f>IF(S747=1,R747/INDEX($R723:$R$2011,MATCH(1,S723:S746,0),1)-1,"")</f>
        <v/>
      </c>
      <c r="U747" s="16" t="str">
        <f t="shared" ref="U747:U810" si="142">IF(S747=1,T747-((1+E747/100)^(1/12)-1),"")</f>
        <v/>
      </c>
      <c r="V747" s="14" t="str">
        <f t="shared" ref="V747:V810" si="143">IF(S747=1,(U747-U$7)^2,"")</f>
        <v/>
      </c>
      <c r="W747" s="14" t="str">
        <f t="shared" ref="W747:W810" si="144">IF(U747&lt;0,(U747-U$7)^2,"")</f>
        <v/>
      </c>
      <c r="X747">
        <f t="shared" ca="1" si="134"/>
        <v>-6.4738673833013752E-2</v>
      </c>
    </row>
    <row r="748" spans="2:24" x14ac:dyDescent="0.25">
      <c r="B748" s="1">
        <v>41229</v>
      </c>
      <c r="C748" s="13">
        <f>ROW()</f>
        <v>748</v>
      </c>
      <c r="D748">
        <v>0.08</v>
      </c>
      <c r="E748">
        <f t="shared" si="135"/>
        <v>0.08</v>
      </c>
      <c r="F748">
        <v>133.44999999999999</v>
      </c>
      <c r="G748">
        <v>49.76</v>
      </c>
      <c r="H748" s="10">
        <f t="shared" ca="1" si="133"/>
        <v>0.65559123833162891</v>
      </c>
      <c r="I748">
        <v>31.05</v>
      </c>
      <c r="J748">
        <v>36.32</v>
      </c>
      <c r="K748">
        <v>16.63</v>
      </c>
      <c r="L748">
        <v>21.56</v>
      </c>
      <c r="M748">
        <f ca="1">INDIRECT(J$13&amp;ROW())</f>
        <v>36.32</v>
      </c>
      <c r="N748">
        <f t="shared" ca="1" si="136"/>
        <v>8.8888888888889461E-3</v>
      </c>
      <c r="O748" s="14">
        <f t="shared" ca="1" si="137"/>
        <v>8.8857155498436313E-3</v>
      </c>
      <c r="P748" s="14">
        <f t="shared" ca="1" si="138"/>
        <v>1.4640766608460128E-4</v>
      </c>
      <c r="Q748" s="14" t="str">
        <f t="shared" ca="1" si="139"/>
        <v/>
      </c>
      <c r="R748">
        <f t="shared" ca="1" si="140"/>
        <v>68.414707655213718</v>
      </c>
      <c r="S748" t="str">
        <f t="shared" si="141"/>
        <v/>
      </c>
      <c r="T748" s="17" t="str">
        <f>IF(S748=1,R748/INDEX($R724:$R$2011,MATCH(1,S724:S747,0),1)-1,"")</f>
        <v/>
      </c>
      <c r="U748" s="16" t="str">
        <f t="shared" si="142"/>
        <v/>
      </c>
      <c r="V748" s="14" t="str">
        <f t="shared" si="143"/>
        <v/>
      </c>
      <c r="W748" s="14" t="str">
        <f t="shared" si="144"/>
        <v/>
      </c>
      <c r="X748">
        <f t="shared" ca="1" si="134"/>
        <v>4.1546178004150853E-5</v>
      </c>
    </row>
    <row r="749" spans="2:24" x14ac:dyDescent="0.25">
      <c r="B749" s="1">
        <v>41232</v>
      </c>
      <c r="C749" s="13">
        <f>ROW()</f>
        <v>749</v>
      </c>
      <c r="D749">
        <v>0.09</v>
      </c>
      <c r="E749">
        <f t="shared" si="135"/>
        <v>0.09</v>
      </c>
      <c r="F749">
        <v>136.15</v>
      </c>
      <c r="G749">
        <v>50.66</v>
      </c>
      <c r="H749" s="10">
        <f t="shared" ca="1" si="133"/>
        <v>0.67196282052602785</v>
      </c>
      <c r="I749">
        <v>29.91</v>
      </c>
      <c r="J749">
        <v>34.68</v>
      </c>
      <c r="K749">
        <v>18.079999999999998</v>
      </c>
      <c r="L749">
        <v>22.5</v>
      </c>
      <c r="M749">
        <f ca="1">INDIRECT(J$13&amp;ROW())</f>
        <v>34.68</v>
      </c>
      <c r="N749">
        <f t="shared" ca="1" si="136"/>
        <v>-4.5154185022026394E-2</v>
      </c>
      <c r="O749" s="14">
        <f t="shared" ca="1" si="137"/>
        <v>-4.5157754850790321E-2</v>
      </c>
      <c r="P749" s="14">
        <f t="shared" ca="1" si="138"/>
        <v>1.759262799580602E-3</v>
      </c>
      <c r="Q749" s="14">
        <f t="shared" ca="1" si="139"/>
        <v>1.759262799580602E-3</v>
      </c>
      <c r="R749">
        <f t="shared" ca="1" si="140"/>
        <v>65.325497287522353</v>
      </c>
      <c r="S749" t="str">
        <f t="shared" si="141"/>
        <v/>
      </c>
      <c r="T749" s="17" t="str">
        <f>IF(S749=1,R749/INDEX($R725:$R$2011,MATCH(1,S725:S748,0),1)-1,"")</f>
        <v/>
      </c>
      <c r="U749" s="16" t="str">
        <f t="shared" si="142"/>
        <v/>
      </c>
      <c r="V749" s="14" t="str">
        <f t="shared" si="143"/>
        <v/>
      </c>
      <c r="W749" s="14" t="str">
        <f t="shared" si="144"/>
        <v/>
      </c>
      <c r="X749">
        <f t="shared" ca="1" si="134"/>
        <v>2.4972240684701594E-2</v>
      </c>
    </row>
    <row r="750" spans="2:24" x14ac:dyDescent="0.25">
      <c r="B750" s="1">
        <v>41233</v>
      </c>
      <c r="C750" s="13">
        <f>ROW()</f>
        <v>750</v>
      </c>
      <c r="D750">
        <v>0.09</v>
      </c>
      <c r="E750">
        <f t="shared" si="135"/>
        <v>0.09</v>
      </c>
      <c r="F750">
        <v>136.21</v>
      </c>
      <c r="G750">
        <v>50.69</v>
      </c>
      <c r="H750" s="10">
        <f t="shared" ca="1" si="133"/>
        <v>0.70295276737837553</v>
      </c>
      <c r="I750">
        <v>29.42</v>
      </c>
      <c r="J750">
        <v>31.7</v>
      </c>
      <c r="K750">
        <v>18.37</v>
      </c>
      <c r="L750">
        <v>22.87</v>
      </c>
      <c r="M750">
        <f ca="1">INDIRECT(J$13&amp;ROW())</f>
        <v>31.7</v>
      </c>
      <c r="N750">
        <f t="shared" ca="1" si="136"/>
        <v>-8.5928489042675915E-2</v>
      </c>
      <c r="O750" s="14">
        <f t="shared" ca="1" si="137"/>
        <v>-8.5932058871439843E-2</v>
      </c>
      <c r="P750" s="14">
        <f t="shared" ca="1" si="138"/>
        <v>6.8422461603483056E-3</v>
      </c>
      <c r="Q750" s="14">
        <f t="shared" ca="1" si="139"/>
        <v>6.8422461603483056E-3</v>
      </c>
      <c r="R750">
        <f t="shared" ca="1" si="140"/>
        <v>59.712176009644132</v>
      </c>
      <c r="S750" t="str">
        <f t="shared" si="141"/>
        <v/>
      </c>
      <c r="T750" s="17" t="str">
        <f>IF(S750=1,R750/INDEX($R726:$R$2011,MATCH(1,S726:S749,0),1)-1,"")</f>
        <v/>
      </c>
      <c r="U750" s="16" t="str">
        <f t="shared" si="142"/>
        <v/>
      </c>
      <c r="V750" s="14" t="str">
        <f t="shared" si="143"/>
        <v/>
      </c>
      <c r="W750" s="14" t="str">
        <f t="shared" si="144"/>
        <v/>
      </c>
      <c r="X750">
        <f t="shared" ca="1" si="134"/>
        <v>4.611854392195084E-2</v>
      </c>
    </row>
    <row r="751" spans="2:24" x14ac:dyDescent="0.25">
      <c r="B751" s="1">
        <v>41234</v>
      </c>
      <c r="C751" s="13">
        <f>ROW()</f>
        <v>751</v>
      </c>
      <c r="D751">
        <v>0.09</v>
      </c>
      <c r="E751">
        <f t="shared" si="135"/>
        <v>0.09</v>
      </c>
      <c r="F751">
        <v>136.46</v>
      </c>
      <c r="G751">
        <v>50.81</v>
      </c>
      <c r="H751" s="10">
        <f t="shared" ca="1" si="133"/>
        <v>0.68238679259521273</v>
      </c>
      <c r="I751">
        <v>29.64</v>
      </c>
      <c r="J751">
        <v>31.16</v>
      </c>
      <c r="K751">
        <v>18.23</v>
      </c>
      <c r="L751">
        <v>22.65</v>
      </c>
      <c r="M751">
        <f ca="1">INDIRECT(J$13&amp;ROW())</f>
        <v>31.16</v>
      </c>
      <c r="N751">
        <f t="shared" ca="1" si="136"/>
        <v>-1.7034700315457396E-2</v>
      </c>
      <c r="O751" s="14">
        <f t="shared" ca="1" si="137"/>
        <v>-1.7038270144221324E-2</v>
      </c>
      <c r="P751" s="14">
        <f t="shared" ca="1" si="138"/>
        <v>1.9110524693700256E-4</v>
      </c>
      <c r="Q751" s="14">
        <f t="shared" ca="1" si="139"/>
        <v>1.9110524693700256E-4</v>
      </c>
      <c r="R751">
        <f t="shared" ca="1" si="140"/>
        <v>58.694996986135997</v>
      </c>
      <c r="S751" t="str">
        <f t="shared" si="141"/>
        <v/>
      </c>
      <c r="T751" s="17" t="str">
        <f>IF(S751=1,R751/INDEX($R727:$R$2011,MATCH(1,S727:S750,0),1)-1,"")</f>
        <v/>
      </c>
      <c r="U751" s="16" t="str">
        <f t="shared" si="142"/>
        <v/>
      </c>
      <c r="V751" s="14" t="str">
        <f t="shared" si="143"/>
        <v/>
      </c>
      <c r="W751" s="14" t="str">
        <f t="shared" si="144"/>
        <v/>
      </c>
      <c r="X751">
        <f t="shared" ca="1" si="134"/>
        <v>-2.9256552840473883E-2</v>
      </c>
    </row>
    <row r="752" spans="2:24" x14ac:dyDescent="0.25">
      <c r="B752" s="1">
        <v>41236</v>
      </c>
      <c r="C752" s="13">
        <f>ROW()</f>
        <v>752</v>
      </c>
      <c r="D752">
        <v>0.09</v>
      </c>
      <c r="E752">
        <f t="shared" si="135"/>
        <v>0.09</v>
      </c>
      <c r="F752">
        <v>138.32</v>
      </c>
      <c r="G752">
        <v>51.42</v>
      </c>
      <c r="H752" s="10">
        <f t="shared" ca="1" si="133"/>
        <v>0.70977828575629032</v>
      </c>
      <c r="I752">
        <v>28.64</v>
      </c>
      <c r="J752">
        <v>31.34</v>
      </c>
      <c r="K752">
        <v>19.059999999999999</v>
      </c>
      <c r="L752">
        <v>23.38</v>
      </c>
      <c r="M752">
        <f ca="1">INDIRECT(J$13&amp;ROW())</f>
        <v>31.34</v>
      </c>
      <c r="N752">
        <f t="shared" ca="1" si="136"/>
        <v>5.7766367137355168E-3</v>
      </c>
      <c r="O752" s="14">
        <f t="shared" ca="1" si="137"/>
        <v>5.7730668849715894E-3</v>
      </c>
      <c r="P752" s="14">
        <f t="shared" ca="1" si="138"/>
        <v>8.0770750493032643E-5</v>
      </c>
      <c r="Q752" s="14" t="str">
        <f t="shared" ca="1" si="139"/>
        <v/>
      </c>
      <c r="R752">
        <f t="shared" ca="1" si="140"/>
        <v>59.034056660638704</v>
      </c>
      <c r="S752" t="str">
        <f t="shared" si="141"/>
        <v/>
      </c>
      <c r="T752" s="17" t="str">
        <f>IF(S752=1,R752/INDEX($R728:$R$2011,MATCH(1,S728:S751,0),1)-1,"")</f>
        <v/>
      </c>
      <c r="U752" s="16" t="str">
        <f t="shared" si="142"/>
        <v/>
      </c>
      <c r="V752" s="14" t="str">
        <f t="shared" si="143"/>
        <v/>
      </c>
      <c r="W752" s="14" t="str">
        <f t="shared" si="144"/>
        <v/>
      </c>
      <c r="X752">
        <f t="shared" ca="1" si="134"/>
        <v>4.01407141203656E-2</v>
      </c>
    </row>
    <row r="753" spans="2:24" x14ac:dyDescent="0.25">
      <c r="B753" s="1">
        <v>41239</v>
      </c>
      <c r="C753" s="13">
        <f>ROW()</f>
        <v>753</v>
      </c>
      <c r="D753">
        <v>0.09</v>
      </c>
      <c r="E753">
        <f t="shared" si="135"/>
        <v>0.09</v>
      </c>
      <c r="F753">
        <v>138.03</v>
      </c>
      <c r="G753">
        <v>51.27</v>
      </c>
      <c r="H753" s="10">
        <f t="shared" ca="1" si="133"/>
        <v>0.65002737188130733</v>
      </c>
      <c r="I753">
        <v>28.63</v>
      </c>
      <c r="J753">
        <v>30</v>
      </c>
      <c r="K753">
        <v>19.2</v>
      </c>
      <c r="L753">
        <v>23.46</v>
      </c>
      <c r="M753">
        <f ca="1">INDIRECT(J$13&amp;ROW())</f>
        <v>30</v>
      </c>
      <c r="N753">
        <f t="shared" ca="1" si="136"/>
        <v>-4.2756860242501582E-2</v>
      </c>
      <c r="O753" s="14">
        <f t="shared" ca="1" si="137"/>
        <v>-4.2760430071265509E-2</v>
      </c>
      <c r="P753" s="14">
        <f t="shared" ca="1" si="138"/>
        <v>1.5639052614065153E-3</v>
      </c>
      <c r="Q753" s="14">
        <f t="shared" ca="1" si="139"/>
        <v>1.5639052614065153E-3</v>
      </c>
      <c r="R753">
        <f t="shared" ca="1" si="140"/>
        <v>56.509945750451855</v>
      </c>
      <c r="S753" t="str">
        <f t="shared" si="141"/>
        <v/>
      </c>
      <c r="T753" s="17" t="str">
        <f>IF(S753=1,R753/INDEX($R729:$R$2011,MATCH(1,S729:S752,0),1)-1,"")</f>
        <v/>
      </c>
      <c r="U753" s="16" t="str">
        <f t="shared" si="142"/>
        <v/>
      </c>
      <c r="V753" s="14" t="str">
        <f t="shared" si="143"/>
        <v/>
      </c>
      <c r="W753" s="14" t="str">
        <f t="shared" si="144"/>
        <v/>
      </c>
      <c r="X753">
        <f t="shared" ca="1" si="134"/>
        <v>-8.4182504697669872E-2</v>
      </c>
    </row>
    <row r="754" spans="2:24" x14ac:dyDescent="0.25">
      <c r="B754" s="1">
        <v>41240</v>
      </c>
      <c r="C754" s="13">
        <f>ROW()</f>
        <v>754</v>
      </c>
      <c r="D754">
        <v>0.09</v>
      </c>
      <c r="E754">
        <f t="shared" si="135"/>
        <v>0.09</v>
      </c>
      <c r="F754">
        <v>137.33000000000001</v>
      </c>
      <c r="G754">
        <v>51.07</v>
      </c>
      <c r="H754" s="10">
        <f t="shared" ca="1" si="133"/>
        <v>0.65079565963620345</v>
      </c>
      <c r="I754">
        <v>29.08</v>
      </c>
      <c r="J754">
        <v>29.74</v>
      </c>
      <c r="K754">
        <v>18.78</v>
      </c>
      <c r="L754">
        <v>23.15</v>
      </c>
      <c r="M754">
        <f ca="1">INDIRECT(J$13&amp;ROW())</f>
        <v>29.74</v>
      </c>
      <c r="N754">
        <f t="shared" ca="1" si="136"/>
        <v>-8.6666666666667114E-3</v>
      </c>
      <c r="O754" s="14">
        <f t="shared" ca="1" si="137"/>
        <v>-8.6702364954306388E-3</v>
      </c>
      <c r="P754" s="14">
        <f t="shared" ca="1" si="138"/>
        <v>2.9768465108248692E-5</v>
      </c>
      <c r="Q754" s="14">
        <f t="shared" ca="1" si="139"/>
        <v>2.9768465108248692E-5</v>
      </c>
      <c r="R754">
        <f t="shared" ca="1" si="140"/>
        <v>56.020192887281269</v>
      </c>
      <c r="S754" t="str">
        <f t="shared" si="141"/>
        <v/>
      </c>
      <c r="T754" s="17" t="str">
        <f>IF(S754=1,R754/INDEX($R730:$R$2011,MATCH(1,S730:S753,0),1)-1,"")</f>
        <v/>
      </c>
      <c r="U754" s="16" t="str">
        <f t="shared" si="142"/>
        <v/>
      </c>
      <c r="V754" s="14" t="str">
        <f t="shared" si="143"/>
        <v/>
      </c>
      <c r="W754" s="14" t="str">
        <f t="shared" si="144"/>
        <v/>
      </c>
      <c r="X754">
        <f t="shared" ca="1" si="134"/>
        <v>1.1819313895544067E-3</v>
      </c>
    </row>
    <row r="755" spans="2:24" x14ac:dyDescent="0.25">
      <c r="B755" s="1">
        <v>41241</v>
      </c>
      <c r="C755" s="13">
        <f>ROW()</f>
        <v>755</v>
      </c>
      <c r="D755">
        <v>0.08</v>
      </c>
      <c r="E755">
        <f t="shared" si="135"/>
        <v>0.08</v>
      </c>
      <c r="F755">
        <v>138.43</v>
      </c>
      <c r="G755">
        <v>51.53</v>
      </c>
      <c r="H755" s="10">
        <f t="shared" ca="1" si="133"/>
        <v>0.68091758052608942</v>
      </c>
      <c r="I755">
        <v>28.64</v>
      </c>
      <c r="J755">
        <v>30.36</v>
      </c>
      <c r="K755">
        <v>19.309999999999999</v>
      </c>
      <c r="L755">
        <v>23.49</v>
      </c>
      <c r="M755">
        <f ca="1">INDIRECT(J$13&amp;ROW())</f>
        <v>30.36</v>
      </c>
      <c r="N755">
        <f t="shared" ca="1" si="136"/>
        <v>2.08473436449228E-2</v>
      </c>
      <c r="O755" s="14">
        <f t="shared" ca="1" si="137"/>
        <v>2.0844170305877485E-2</v>
      </c>
      <c r="P755" s="14">
        <f t="shared" ca="1" si="138"/>
        <v>5.7880460471017303E-4</v>
      </c>
      <c r="Q755" s="14" t="str">
        <f t="shared" ca="1" si="139"/>
        <v/>
      </c>
      <c r="R755">
        <f t="shared" ca="1" si="140"/>
        <v>57.188065099457283</v>
      </c>
      <c r="S755" t="str">
        <f t="shared" si="141"/>
        <v/>
      </c>
      <c r="T755" s="17" t="str">
        <f>IF(S755=1,R755/INDEX($R731:$R$2011,MATCH(1,S731:S754,0),1)-1,"")</f>
        <v/>
      </c>
      <c r="U755" s="16" t="str">
        <f t="shared" si="142"/>
        <v/>
      </c>
      <c r="V755" s="14" t="str">
        <f t="shared" si="143"/>
        <v/>
      </c>
      <c r="W755" s="14" t="str">
        <f t="shared" si="144"/>
        <v/>
      </c>
      <c r="X755">
        <f t="shared" ca="1" si="134"/>
        <v>4.6284759960944263E-2</v>
      </c>
    </row>
    <row r="756" spans="2:24" x14ac:dyDescent="0.25">
      <c r="B756" s="1">
        <v>41242</v>
      </c>
      <c r="C756" s="13">
        <f>ROW()</f>
        <v>756</v>
      </c>
      <c r="D756">
        <v>0.08</v>
      </c>
      <c r="E756">
        <f t="shared" si="135"/>
        <v>0.08</v>
      </c>
      <c r="F756">
        <v>139.08000000000001</v>
      </c>
      <c r="G756">
        <v>51.7</v>
      </c>
      <c r="H756" s="10">
        <f t="shared" ca="1" si="133"/>
        <v>0.65566958372878215</v>
      </c>
      <c r="I756">
        <v>28.35</v>
      </c>
      <c r="J756">
        <v>29.44</v>
      </c>
      <c r="K756">
        <v>19.579999999999998</v>
      </c>
      <c r="L756">
        <v>23.64</v>
      </c>
      <c r="M756">
        <f ca="1">INDIRECT(J$13&amp;ROW())</f>
        <v>29.44</v>
      </c>
      <c r="N756">
        <f t="shared" ca="1" si="136"/>
        <v>-3.0303030303030276E-2</v>
      </c>
      <c r="O756" s="14">
        <f t="shared" ca="1" si="137"/>
        <v>-3.0306203642075591E-2</v>
      </c>
      <c r="P756" s="14">
        <f t="shared" ca="1" si="138"/>
        <v>7.3397731117188765E-4</v>
      </c>
      <c r="Q756" s="14">
        <f t="shared" ca="1" si="139"/>
        <v>7.3397731117188765E-4</v>
      </c>
      <c r="R756">
        <f t="shared" ca="1" si="140"/>
        <v>55.45509342977676</v>
      </c>
      <c r="S756" t="str">
        <f t="shared" si="141"/>
        <v/>
      </c>
      <c r="T756" s="17" t="str">
        <f>IF(S756=1,R756/INDEX($R732:$R$2011,MATCH(1,S732:S755,0),1)-1,"")</f>
        <v/>
      </c>
      <c r="U756" s="16" t="str">
        <f t="shared" si="142"/>
        <v/>
      </c>
      <c r="V756" s="14" t="str">
        <f t="shared" si="143"/>
        <v/>
      </c>
      <c r="W756" s="14" t="str">
        <f t="shared" si="144"/>
        <v/>
      </c>
      <c r="X756">
        <f t="shared" ca="1" si="134"/>
        <v>-3.7079372774896154E-2</v>
      </c>
    </row>
    <row r="757" spans="2:24" x14ac:dyDescent="0.25">
      <c r="B757" s="1">
        <v>41243</v>
      </c>
      <c r="C757" s="13">
        <f>ROW()</f>
        <v>757</v>
      </c>
      <c r="D757">
        <v>0.08</v>
      </c>
      <c r="E757">
        <f t="shared" si="135"/>
        <v>0.08</v>
      </c>
      <c r="F757">
        <v>139.11000000000001</v>
      </c>
      <c r="G757">
        <v>51.76</v>
      </c>
      <c r="H757" s="10">
        <f t="shared" ca="1" si="133"/>
        <v>0.63785815388512968</v>
      </c>
      <c r="I757">
        <v>28.52</v>
      </c>
      <c r="J757">
        <v>29.1</v>
      </c>
      <c r="K757">
        <v>19.22</v>
      </c>
      <c r="L757">
        <v>23.53</v>
      </c>
      <c r="M757">
        <f ca="1">INDIRECT(J$13&amp;ROW())</f>
        <v>29.1</v>
      </c>
      <c r="N757">
        <f t="shared" ca="1" si="136"/>
        <v>-1.1548913043478271E-2</v>
      </c>
      <c r="O757" s="14">
        <f t="shared" ca="1" si="137"/>
        <v>-1.1552086382523585E-2</v>
      </c>
      <c r="P757" s="14">
        <f t="shared" ca="1" si="138"/>
        <v>6.9520549320776514E-5</v>
      </c>
      <c r="Q757" s="14">
        <f t="shared" ca="1" si="139"/>
        <v>6.9520549320776514E-5</v>
      </c>
      <c r="R757">
        <f t="shared" ca="1" si="140"/>
        <v>54.814647377938307</v>
      </c>
      <c r="S757">
        <f t="shared" si="141"/>
        <v>1</v>
      </c>
      <c r="T757" s="17">
        <f ca="1">IF(S757=1,R757/INDEX($R733:$R$2011,MATCH(1,S733:S756,0),1)-1,"")</f>
        <v>-0.19834710743801653</v>
      </c>
      <c r="U757" s="16">
        <f t="shared" ca="1" si="142"/>
        <v>-0.1984137496727254</v>
      </c>
      <c r="V757" s="14">
        <f t="shared" ca="1" si="143"/>
        <v>1.8600805412605385E-2</v>
      </c>
      <c r="W757" s="14">
        <f t="shared" ca="1" si="144"/>
        <v>1.8600805412605385E-2</v>
      </c>
      <c r="X757">
        <f t="shared" ca="1" si="134"/>
        <v>-2.7165252568769706E-2</v>
      </c>
    </row>
    <row r="758" spans="2:24" x14ac:dyDescent="0.25">
      <c r="B758" s="1">
        <v>41246</v>
      </c>
      <c r="C758" s="13">
        <f>ROW()</f>
        <v>758</v>
      </c>
      <c r="D758">
        <v>0.09</v>
      </c>
      <c r="E758">
        <f t="shared" si="135"/>
        <v>0.09</v>
      </c>
      <c r="F758">
        <v>138.41999999999999</v>
      </c>
      <c r="G758">
        <v>51.54</v>
      </c>
      <c r="H758" s="10">
        <f t="shared" ca="1" si="133"/>
        <v>0.58963190823449463</v>
      </c>
      <c r="I758">
        <v>28.85</v>
      </c>
      <c r="J758">
        <v>29.62</v>
      </c>
      <c r="K758">
        <v>18.809999999999999</v>
      </c>
      <c r="L758">
        <v>23.25</v>
      </c>
      <c r="M758">
        <f ca="1">INDIRECT(J$13&amp;ROW())</f>
        <v>29.62</v>
      </c>
      <c r="N758">
        <f t="shared" ca="1" si="136"/>
        <v>1.7869415807560074E-2</v>
      </c>
      <c r="O758" s="14">
        <f t="shared" ca="1" si="137"/>
        <v>1.7865845978796147E-2</v>
      </c>
      <c r="P758" s="14">
        <f t="shared" ca="1" si="138"/>
        <v>4.4436783284177019E-4</v>
      </c>
      <c r="Q758" s="14" t="str">
        <f t="shared" ca="1" si="139"/>
        <v/>
      </c>
      <c r="R758">
        <f t="shared" ca="1" si="140"/>
        <v>55.794153104279467</v>
      </c>
      <c r="S758" t="str">
        <f t="shared" si="141"/>
        <v/>
      </c>
      <c r="T758" s="17" t="str">
        <f>IF(S758=1,R758/INDEX($R734:$R$2011,MATCH(1,S734:S757,0),1)-1,"")</f>
        <v/>
      </c>
      <c r="U758" s="16" t="str">
        <f t="shared" si="142"/>
        <v/>
      </c>
      <c r="V758" s="14" t="str">
        <f t="shared" si="143"/>
        <v/>
      </c>
      <c r="W758" s="14" t="str">
        <f t="shared" si="144"/>
        <v/>
      </c>
      <c r="X758">
        <f t="shared" ca="1" si="134"/>
        <v>-7.5606536275963199E-2</v>
      </c>
    </row>
    <row r="759" spans="2:24" x14ac:dyDescent="0.25">
      <c r="B759" s="1">
        <v>41247</v>
      </c>
      <c r="C759" s="13">
        <f>ROW()</f>
        <v>759</v>
      </c>
      <c r="D759">
        <v>0.09</v>
      </c>
      <c r="E759">
        <f t="shared" si="135"/>
        <v>0.09</v>
      </c>
      <c r="F759">
        <v>138.22999999999999</v>
      </c>
      <c r="G759">
        <v>51.49</v>
      </c>
      <c r="H759" s="10">
        <f t="shared" ca="1" si="133"/>
        <v>0.60804713775207131</v>
      </c>
      <c r="I759">
        <v>28.69</v>
      </c>
      <c r="J759">
        <v>30.24</v>
      </c>
      <c r="K759">
        <v>18.48</v>
      </c>
      <c r="L759">
        <v>23.29</v>
      </c>
      <c r="M759">
        <f ca="1">INDIRECT(J$13&amp;ROW())</f>
        <v>30.24</v>
      </c>
      <c r="N759">
        <f t="shared" ca="1" si="136"/>
        <v>2.0931802835921554E-2</v>
      </c>
      <c r="O759" s="14">
        <f t="shared" ca="1" si="137"/>
        <v>2.0928233007157626E-2</v>
      </c>
      <c r="P759" s="14">
        <f t="shared" ca="1" si="138"/>
        <v>5.8285649242420946E-4</v>
      </c>
      <c r="Q759" s="14" t="str">
        <f t="shared" ca="1" si="139"/>
        <v/>
      </c>
      <c r="R759">
        <f t="shared" ca="1" si="140"/>
        <v>56.962025316455467</v>
      </c>
      <c r="S759" t="str">
        <f t="shared" si="141"/>
        <v/>
      </c>
      <c r="T759" s="17" t="str">
        <f>IF(S759=1,R759/INDEX($R735:$R$2011,MATCH(1,S735:S758,0),1)-1,"")</f>
        <v/>
      </c>
      <c r="U759" s="16" t="str">
        <f t="shared" si="142"/>
        <v/>
      </c>
      <c r="V759" s="14" t="str">
        <f t="shared" si="143"/>
        <v/>
      </c>
      <c r="W759" s="14" t="str">
        <f t="shared" si="144"/>
        <v/>
      </c>
      <c r="X759">
        <f t="shared" ca="1" si="134"/>
        <v>3.1231738412387699E-2</v>
      </c>
    </row>
    <row r="760" spans="2:24" x14ac:dyDescent="0.25">
      <c r="B760" s="1">
        <v>41248</v>
      </c>
      <c r="C760" s="13">
        <f>ROW()</f>
        <v>760</v>
      </c>
      <c r="D760">
        <v>0.09</v>
      </c>
      <c r="E760">
        <f t="shared" si="135"/>
        <v>0.09</v>
      </c>
      <c r="F760">
        <v>138.47</v>
      </c>
      <c r="G760">
        <v>51.7</v>
      </c>
      <c r="H760" s="10">
        <f t="shared" ca="1" si="133"/>
        <v>0.5906420197511757</v>
      </c>
      <c r="I760">
        <v>28.3</v>
      </c>
      <c r="J760">
        <v>30.67</v>
      </c>
      <c r="K760">
        <v>18.8</v>
      </c>
      <c r="L760">
        <v>23.61</v>
      </c>
      <c r="M760">
        <f ca="1">INDIRECT(J$13&amp;ROW())</f>
        <v>30.67</v>
      </c>
      <c r="N760">
        <f t="shared" ca="1" si="136"/>
        <v>1.4219576719576743E-2</v>
      </c>
      <c r="O760" s="14">
        <f t="shared" ca="1" si="137"/>
        <v>1.4216006890812816E-2</v>
      </c>
      <c r="P760" s="14">
        <f t="shared" ca="1" si="138"/>
        <v>3.0381169417528482E-4</v>
      </c>
      <c r="Q760" s="14" t="str">
        <f t="shared" ca="1" si="139"/>
        <v/>
      </c>
      <c r="R760">
        <f t="shared" ca="1" si="140"/>
        <v>57.77200120554528</v>
      </c>
      <c r="S760" t="str">
        <f t="shared" si="141"/>
        <v/>
      </c>
      <c r="T760" s="17" t="str">
        <f>IF(S760=1,R760/INDEX($R736:$R$2011,MATCH(1,S736:S759,0),1)-1,"")</f>
        <v/>
      </c>
      <c r="U760" s="16" t="str">
        <f t="shared" si="142"/>
        <v/>
      </c>
      <c r="V760" s="14" t="str">
        <f t="shared" si="143"/>
        <v/>
      </c>
      <c r="W760" s="14" t="str">
        <f t="shared" si="144"/>
        <v/>
      </c>
      <c r="X760">
        <f t="shared" ca="1" si="134"/>
        <v>-2.862461957347865E-2</v>
      </c>
    </row>
    <row r="761" spans="2:24" x14ac:dyDescent="0.25">
      <c r="B761" s="1">
        <v>41249</v>
      </c>
      <c r="C761" s="13">
        <f>ROW()</f>
        <v>761</v>
      </c>
      <c r="D761">
        <v>0.08</v>
      </c>
      <c r="E761">
        <f t="shared" si="135"/>
        <v>0.08</v>
      </c>
      <c r="F761">
        <v>138.94</v>
      </c>
      <c r="G761">
        <v>51.84</v>
      </c>
      <c r="H761" s="10">
        <f t="shared" ca="1" si="133"/>
        <v>0.59731477890571338</v>
      </c>
      <c r="I761">
        <v>28.3</v>
      </c>
      <c r="J761">
        <v>30.16</v>
      </c>
      <c r="K761">
        <v>18.559999999999999</v>
      </c>
      <c r="L761">
        <v>23.73</v>
      </c>
      <c r="M761">
        <f ca="1">INDIRECT(J$13&amp;ROW())</f>
        <v>30.16</v>
      </c>
      <c r="N761">
        <f t="shared" ca="1" si="136"/>
        <v>-1.6628627323117096E-2</v>
      </c>
      <c r="O761" s="14">
        <f t="shared" ca="1" si="137"/>
        <v>-1.663180066216241E-2</v>
      </c>
      <c r="P761" s="14">
        <f t="shared" ca="1" si="138"/>
        <v>1.8003232936432474E-4</v>
      </c>
      <c r="Q761" s="14">
        <f t="shared" ca="1" si="139"/>
        <v>1.8003232936432474E-4</v>
      </c>
      <c r="R761">
        <f t="shared" ca="1" si="140"/>
        <v>56.811332127787594</v>
      </c>
      <c r="S761" t="str">
        <f t="shared" si="141"/>
        <v/>
      </c>
      <c r="T761" s="17" t="str">
        <f>IF(S761=1,R761/INDEX($R737:$R$2011,MATCH(1,S737:S760,0),1)-1,"")</f>
        <v/>
      </c>
      <c r="U761" s="16" t="str">
        <f t="shared" si="142"/>
        <v/>
      </c>
      <c r="V761" s="14" t="str">
        <f t="shared" si="143"/>
        <v/>
      </c>
      <c r="W761" s="14" t="str">
        <f t="shared" si="144"/>
        <v/>
      </c>
      <c r="X761">
        <f t="shared" ca="1" si="134"/>
        <v>1.1297467723933304E-2</v>
      </c>
    </row>
    <row r="762" spans="2:24" x14ac:dyDescent="0.25">
      <c r="B762" s="1">
        <v>41250</v>
      </c>
      <c r="C762" s="13">
        <f>ROW()</f>
        <v>762</v>
      </c>
      <c r="D762">
        <v>0.08</v>
      </c>
      <c r="E762">
        <f t="shared" si="135"/>
        <v>0.08</v>
      </c>
      <c r="F762">
        <v>139.36000000000001</v>
      </c>
      <c r="G762">
        <v>52.1</v>
      </c>
      <c r="H762" s="10">
        <f t="shared" ca="1" si="133"/>
        <v>0.56665654755974881</v>
      </c>
      <c r="I762">
        <v>27.84</v>
      </c>
      <c r="J762">
        <v>30.54</v>
      </c>
      <c r="K762">
        <v>19.25</v>
      </c>
      <c r="L762">
        <v>24.11</v>
      </c>
      <c r="M762">
        <f ca="1">INDIRECT(J$13&amp;ROW())</f>
        <v>30.54</v>
      </c>
      <c r="N762">
        <f t="shared" ca="1" si="136"/>
        <v>1.2599469496021198E-2</v>
      </c>
      <c r="O762" s="14">
        <f t="shared" ca="1" si="137"/>
        <v>1.2596296156975884E-2</v>
      </c>
      <c r="P762" s="14">
        <f t="shared" ca="1" si="138"/>
        <v>2.499714094989194E-4</v>
      </c>
      <c r="Q762" s="14" t="str">
        <f t="shared" ca="1" si="139"/>
        <v/>
      </c>
      <c r="R762">
        <f t="shared" ca="1" si="140"/>
        <v>57.527124773959983</v>
      </c>
      <c r="S762" t="str">
        <f t="shared" si="141"/>
        <v/>
      </c>
      <c r="T762" s="17" t="str">
        <f>IF(S762=1,R762/INDEX($R738:$R$2011,MATCH(1,S738:S761,0),1)-1,"")</f>
        <v/>
      </c>
      <c r="U762" s="16" t="str">
        <f t="shared" si="142"/>
        <v/>
      </c>
      <c r="V762" s="14" t="str">
        <f t="shared" si="143"/>
        <v/>
      </c>
      <c r="W762" s="14" t="str">
        <f t="shared" si="144"/>
        <v/>
      </c>
      <c r="X762">
        <f t="shared" ca="1" si="134"/>
        <v>-5.1326758400538464E-2</v>
      </c>
    </row>
    <row r="763" spans="2:24" x14ac:dyDescent="0.25">
      <c r="B763" s="1">
        <v>41253</v>
      </c>
      <c r="C763" s="13">
        <f>ROW()</f>
        <v>763</v>
      </c>
      <c r="D763">
        <v>0.08</v>
      </c>
      <c r="E763">
        <f t="shared" si="135"/>
        <v>0.08</v>
      </c>
      <c r="F763">
        <v>139.41999999999999</v>
      </c>
      <c r="G763">
        <v>52.22</v>
      </c>
      <c r="H763" s="10">
        <f t="shared" ca="1" si="133"/>
        <v>0.58179906590133901</v>
      </c>
      <c r="I763">
        <v>27.75</v>
      </c>
      <c r="J763">
        <v>29.44</v>
      </c>
      <c r="K763">
        <v>18.98</v>
      </c>
      <c r="L763">
        <v>24.13</v>
      </c>
      <c r="M763">
        <f ca="1">INDIRECT(J$13&amp;ROW())</f>
        <v>29.44</v>
      </c>
      <c r="N763">
        <f t="shared" ca="1" si="136"/>
        <v>-3.6018336607727464E-2</v>
      </c>
      <c r="O763" s="14">
        <f t="shared" ca="1" si="137"/>
        <v>-3.6021509946772778E-2</v>
      </c>
      <c r="P763" s="14">
        <f t="shared" ca="1" si="138"/>
        <v>1.0763203728607529E-3</v>
      </c>
      <c r="Q763" s="14">
        <f t="shared" ca="1" si="139"/>
        <v>1.0763203728607529E-3</v>
      </c>
      <c r="R763">
        <f t="shared" ca="1" si="140"/>
        <v>55.455093429776753</v>
      </c>
      <c r="S763" t="str">
        <f t="shared" si="141"/>
        <v/>
      </c>
      <c r="T763" s="17" t="str">
        <f>IF(S763=1,R763/INDEX($R739:$R$2011,MATCH(1,S739:S762,0),1)-1,"")</f>
        <v/>
      </c>
      <c r="U763" s="16" t="str">
        <f t="shared" si="142"/>
        <v/>
      </c>
      <c r="V763" s="14" t="str">
        <f t="shared" si="143"/>
        <v/>
      </c>
      <c r="W763" s="14" t="str">
        <f t="shared" si="144"/>
        <v/>
      </c>
      <c r="X763">
        <f t="shared" ca="1" si="134"/>
        <v>2.6722568382558862E-2</v>
      </c>
    </row>
    <row r="764" spans="2:24" x14ac:dyDescent="0.25">
      <c r="B764" s="1">
        <v>41254</v>
      </c>
      <c r="C764" s="13">
        <f>ROW()</f>
        <v>764</v>
      </c>
      <c r="D764">
        <v>0.06</v>
      </c>
      <c r="E764">
        <f t="shared" si="135"/>
        <v>0.06</v>
      </c>
      <c r="F764">
        <v>140.37</v>
      </c>
      <c r="G764">
        <v>52.52</v>
      </c>
      <c r="H764" s="10">
        <f t="shared" ca="1" si="133"/>
        <v>0.60089583961877235</v>
      </c>
      <c r="I764">
        <v>27.37</v>
      </c>
      <c r="J764">
        <v>29.88</v>
      </c>
      <c r="K764">
        <v>19.61</v>
      </c>
      <c r="L764">
        <v>24.53</v>
      </c>
      <c r="M764">
        <f ca="1">INDIRECT(J$13&amp;ROW())</f>
        <v>29.88</v>
      </c>
      <c r="N764">
        <f t="shared" ca="1" si="136"/>
        <v>1.494565217391286E-2</v>
      </c>
      <c r="O764" s="14">
        <f t="shared" ca="1" si="137"/>
        <v>1.4943271932699176E-2</v>
      </c>
      <c r="P764" s="14">
        <f t="shared" ca="1" si="138"/>
        <v>3.2969335146130634E-4</v>
      </c>
      <c r="Q764" s="14" t="str">
        <f t="shared" ca="1" si="139"/>
        <v/>
      </c>
      <c r="R764">
        <f t="shared" ca="1" si="140"/>
        <v>56.283905967450039</v>
      </c>
      <c r="S764" t="str">
        <f t="shared" si="141"/>
        <v/>
      </c>
      <c r="T764" s="17" t="str">
        <f>IF(S764=1,R764/INDEX($R740:$R$2011,MATCH(1,S740:S763,0),1)-1,"")</f>
        <v/>
      </c>
      <c r="U764" s="16" t="str">
        <f t="shared" si="142"/>
        <v/>
      </c>
      <c r="V764" s="14" t="str">
        <f t="shared" si="143"/>
        <v/>
      </c>
      <c r="W764" s="14" t="str">
        <f t="shared" si="144"/>
        <v/>
      </c>
      <c r="X764">
        <f t="shared" ca="1" si="134"/>
        <v>3.2823658263954246E-2</v>
      </c>
    </row>
    <row r="765" spans="2:24" x14ac:dyDescent="0.25">
      <c r="B765" s="1">
        <v>41255</v>
      </c>
      <c r="C765" s="13">
        <f>ROW()</f>
        <v>765</v>
      </c>
      <c r="D765">
        <v>0.05</v>
      </c>
      <c r="E765">
        <f t="shared" si="135"/>
        <v>0.05</v>
      </c>
      <c r="F765">
        <v>140.44</v>
      </c>
      <c r="G765">
        <v>52.55</v>
      </c>
      <c r="H765" s="10">
        <f t="shared" ca="1" si="133"/>
        <v>0.60410297099008181</v>
      </c>
      <c r="I765">
        <v>27.71</v>
      </c>
      <c r="J765">
        <v>28.86</v>
      </c>
      <c r="K765">
        <v>19.13</v>
      </c>
      <c r="L765">
        <v>24.17</v>
      </c>
      <c r="M765">
        <f ca="1">INDIRECT(J$13&amp;ROW())</f>
        <v>28.86</v>
      </c>
      <c r="N765">
        <f t="shared" ca="1" si="136"/>
        <v>-3.4136546184738936E-2</v>
      </c>
      <c r="O765" s="14">
        <f t="shared" ca="1" si="137"/>
        <v>-3.4138529817824059E-2</v>
      </c>
      <c r="P765" s="14">
        <f t="shared" ca="1" si="138"/>
        <v>9.5631491643348844E-4</v>
      </c>
      <c r="Q765" s="14">
        <f t="shared" ca="1" si="139"/>
        <v>9.5631491643348844E-4</v>
      </c>
      <c r="R765">
        <f t="shared" ca="1" si="140"/>
        <v>54.362567811934674</v>
      </c>
      <c r="S765" t="str">
        <f t="shared" si="141"/>
        <v/>
      </c>
      <c r="T765" s="17" t="str">
        <f>IF(S765=1,R765/INDEX($R741:$R$2011,MATCH(1,S741:S764,0),1)-1,"")</f>
        <v/>
      </c>
      <c r="U765" s="16" t="str">
        <f t="shared" si="142"/>
        <v/>
      </c>
      <c r="V765" s="14" t="str">
        <f t="shared" si="143"/>
        <v/>
      </c>
      <c r="W765" s="14" t="str">
        <f t="shared" si="144"/>
        <v/>
      </c>
      <c r="X765">
        <f t="shared" ca="1" si="134"/>
        <v>5.337250085379496E-3</v>
      </c>
    </row>
    <row r="766" spans="2:24" x14ac:dyDescent="0.25">
      <c r="B766" s="1">
        <v>41256</v>
      </c>
      <c r="C766" s="13">
        <f>ROW()</f>
        <v>766</v>
      </c>
      <c r="D766">
        <v>0.03</v>
      </c>
      <c r="E766">
        <f t="shared" si="135"/>
        <v>0.03</v>
      </c>
      <c r="F766">
        <v>139.58000000000001</v>
      </c>
      <c r="G766">
        <v>52.28</v>
      </c>
      <c r="H766" s="10">
        <f t="shared" ca="1" si="133"/>
        <v>0.60681912873108523</v>
      </c>
      <c r="I766">
        <v>28.07</v>
      </c>
      <c r="J766">
        <v>29.57</v>
      </c>
      <c r="K766">
        <v>18.760000000000002</v>
      </c>
      <c r="L766">
        <v>23.86</v>
      </c>
      <c r="M766">
        <f ca="1">INDIRECT(J$13&amp;ROW())</f>
        <v>29.57</v>
      </c>
      <c r="N766">
        <f t="shared" ca="1" si="136"/>
        <v>2.4601524601524538E-2</v>
      </c>
      <c r="O766" s="14">
        <f t="shared" ca="1" si="137"/>
        <v>2.4600334303161331E-2</v>
      </c>
      <c r="P766" s="14">
        <f t="shared" ca="1" si="138"/>
        <v>7.7364765134173622E-4</v>
      </c>
      <c r="Q766" s="14" t="str">
        <f t="shared" ca="1" si="139"/>
        <v/>
      </c>
      <c r="R766">
        <f t="shared" ca="1" si="140"/>
        <v>55.699969861362028</v>
      </c>
      <c r="S766" t="str">
        <f t="shared" si="141"/>
        <v/>
      </c>
      <c r="T766" s="17" t="str">
        <f>IF(S766=1,R766/INDEX($R742:$R$2011,MATCH(1,S742:S765,0),1)-1,"")</f>
        <v/>
      </c>
      <c r="U766" s="16" t="str">
        <f t="shared" si="142"/>
        <v/>
      </c>
      <c r="V766" s="14" t="str">
        <f t="shared" si="143"/>
        <v/>
      </c>
      <c r="W766" s="14" t="str">
        <f t="shared" si="144"/>
        <v/>
      </c>
      <c r="X766">
        <f t="shared" ca="1" si="134"/>
        <v>4.4961833850142817E-3</v>
      </c>
    </row>
    <row r="767" spans="2:24" x14ac:dyDescent="0.25">
      <c r="B767" s="1">
        <v>41257</v>
      </c>
      <c r="C767" s="13">
        <f>ROW()</f>
        <v>767</v>
      </c>
      <c r="D767">
        <v>0.02</v>
      </c>
      <c r="E767">
        <f t="shared" si="135"/>
        <v>0.02</v>
      </c>
      <c r="F767">
        <v>139.06</v>
      </c>
      <c r="G767">
        <v>52.18</v>
      </c>
      <c r="H767" s="10">
        <f t="shared" ca="1" si="133"/>
        <v>0.60228111629404868</v>
      </c>
      <c r="I767">
        <v>28.19</v>
      </c>
      <c r="J767">
        <v>30.13</v>
      </c>
      <c r="K767">
        <v>18.64</v>
      </c>
      <c r="L767">
        <v>23.77</v>
      </c>
      <c r="M767">
        <f ca="1">INDIRECT(J$13&amp;ROW())</f>
        <v>30.13</v>
      </c>
      <c r="N767">
        <f t="shared" ca="1" si="136"/>
        <v>1.893811295231651E-2</v>
      </c>
      <c r="O767" s="14">
        <f t="shared" ca="1" si="137"/>
        <v>1.8937319380562423E-2</v>
      </c>
      <c r="P767" s="14">
        <f t="shared" ca="1" si="138"/>
        <v>4.9068927954065429E-4</v>
      </c>
      <c r="Q767" s="14" t="str">
        <f t="shared" ca="1" si="139"/>
        <v/>
      </c>
      <c r="R767">
        <f t="shared" ca="1" si="140"/>
        <v>56.754822182037131</v>
      </c>
      <c r="S767" t="str">
        <f t="shared" si="141"/>
        <v/>
      </c>
      <c r="T767" s="17" t="str">
        <f>IF(S767=1,R767/INDEX($R743:$R$2011,MATCH(1,S743:S766,0),1)-1,"")</f>
        <v/>
      </c>
      <c r="U767" s="16" t="str">
        <f t="shared" si="142"/>
        <v/>
      </c>
      <c r="V767" s="14" t="str">
        <f t="shared" si="143"/>
        <v/>
      </c>
      <c r="W767" s="14" t="str">
        <f t="shared" si="144"/>
        <v/>
      </c>
      <c r="X767">
        <f t="shared" ca="1" si="134"/>
        <v>-7.4783608857649899E-3</v>
      </c>
    </row>
    <row r="768" spans="2:24" x14ac:dyDescent="0.25">
      <c r="B768" s="1">
        <v>41260</v>
      </c>
      <c r="C768" s="13">
        <f>ROW()</f>
        <v>768</v>
      </c>
      <c r="D768">
        <v>0.05</v>
      </c>
      <c r="E768">
        <f t="shared" si="135"/>
        <v>0.05</v>
      </c>
      <c r="F768">
        <v>140.69</v>
      </c>
      <c r="G768">
        <v>52.8</v>
      </c>
      <c r="H768" s="10">
        <f t="shared" ca="1" si="133"/>
        <v>0.61571495215661076</v>
      </c>
      <c r="I768">
        <v>27.32</v>
      </c>
      <c r="J768">
        <v>30.33</v>
      </c>
      <c r="K768">
        <v>19.29</v>
      </c>
      <c r="L768">
        <v>24.55</v>
      </c>
      <c r="M768">
        <f ca="1">INDIRECT(J$13&amp;ROW())</f>
        <v>30.33</v>
      </c>
      <c r="N768">
        <f t="shared" ca="1" si="136"/>
        <v>6.637902422834463E-3</v>
      </c>
      <c r="O768" s="14">
        <f t="shared" ca="1" si="137"/>
        <v>6.6359187897493399E-3</v>
      </c>
      <c r="P768" s="14">
        <f t="shared" ca="1" si="138"/>
        <v>9.7024603907110393E-5</v>
      </c>
      <c r="Q768" s="14" t="str">
        <f t="shared" ca="1" si="139"/>
        <v/>
      </c>
      <c r="R768">
        <f t="shared" ca="1" si="140"/>
        <v>57.131555153706813</v>
      </c>
      <c r="S768" t="str">
        <f t="shared" si="141"/>
        <v/>
      </c>
      <c r="T768" s="17" t="str">
        <f>IF(S768=1,R768/INDEX($R744:$R$2011,MATCH(1,S744:S767,0),1)-1,"")</f>
        <v/>
      </c>
      <c r="U768" s="16" t="str">
        <f t="shared" si="142"/>
        <v/>
      </c>
      <c r="V768" s="14" t="str">
        <f t="shared" si="143"/>
        <v/>
      </c>
      <c r="W768" s="14" t="str">
        <f t="shared" si="144"/>
        <v/>
      </c>
      <c r="X768">
        <f t="shared" ca="1" si="134"/>
        <v>2.2304926219874042E-2</v>
      </c>
    </row>
    <row r="769" spans="2:24" x14ac:dyDescent="0.25">
      <c r="B769" s="1">
        <v>41261</v>
      </c>
      <c r="C769" s="13">
        <f>ROW()</f>
        <v>769</v>
      </c>
      <c r="D769">
        <v>0.05</v>
      </c>
      <c r="E769">
        <f t="shared" si="135"/>
        <v>0.05</v>
      </c>
      <c r="F769">
        <v>142.26</v>
      </c>
      <c r="G769">
        <v>53.46</v>
      </c>
      <c r="H769" s="10">
        <f t="shared" ca="1" si="133"/>
        <v>0.60620200742069275</v>
      </c>
      <c r="I769">
        <v>26.57</v>
      </c>
      <c r="J769">
        <v>29.29</v>
      </c>
      <c r="K769">
        <v>20.010000000000002</v>
      </c>
      <c r="L769">
        <v>25.14</v>
      </c>
      <c r="M769">
        <f ca="1">INDIRECT(J$13&amp;ROW())</f>
        <v>29.29</v>
      </c>
      <c r="N769">
        <f t="shared" ca="1" si="136"/>
        <v>-3.4289482360698953E-2</v>
      </c>
      <c r="O769" s="14">
        <f t="shared" ca="1" si="137"/>
        <v>-3.4291465993784076E-2</v>
      </c>
      <c r="P769" s="14">
        <f t="shared" ca="1" si="138"/>
        <v>9.657972070686655E-4</v>
      </c>
      <c r="Q769" s="14">
        <f t="shared" ca="1" si="139"/>
        <v>9.657972070686655E-4</v>
      </c>
      <c r="R769">
        <f t="shared" ca="1" si="140"/>
        <v>55.172543701024487</v>
      </c>
      <c r="S769" t="str">
        <f t="shared" si="141"/>
        <v/>
      </c>
      <c r="T769" s="17" t="str">
        <f>IF(S769=1,R769/INDEX($R745:$R$2011,MATCH(1,S745:S768,0),1)-1,"")</f>
        <v/>
      </c>
      <c r="U769" s="16" t="str">
        <f t="shared" si="142"/>
        <v/>
      </c>
      <c r="V769" s="14" t="str">
        <f t="shared" si="143"/>
        <v/>
      </c>
      <c r="W769" s="14" t="str">
        <f t="shared" si="144"/>
        <v/>
      </c>
      <c r="X769">
        <f t="shared" ca="1" si="134"/>
        <v>-1.5450241548622163E-2</v>
      </c>
    </row>
    <row r="770" spans="2:24" x14ac:dyDescent="0.25">
      <c r="B770" s="1">
        <v>41262</v>
      </c>
      <c r="C770" s="13">
        <f>ROW()</f>
        <v>770</v>
      </c>
      <c r="D770">
        <v>0.05</v>
      </c>
      <c r="E770">
        <f t="shared" si="135"/>
        <v>0.05</v>
      </c>
      <c r="F770">
        <v>141.19999999999999</v>
      </c>
      <c r="G770">
        <v>53.21</v>
      </c>
      <c r="H770" s="10">
        <f t="shared" ca="1" si="133"/>
        <v>0.61304860048584831</v>
      </c>
      <c r="I770">
        <v>27.52</v>
      </c>
      <c r="J770">
        <v>28.15</v>
      </c>
      <c r="K770">
        <v>18.87</v>
      </c>
      <c r="L770">
        <v>24.28</v>
      </c>
      <c r="M770">
        <f ca="1">INDIRECT(J$13&amp;ROW())</f>
        <v>28.15</v>
      </c>
      <c r="N770">
        <f t="shared" ca="1" si="136"/>
        <v>-3.8921133492659576E-2</v>
      </c>
      <c r="O770" s="14">
        <f t="shared" ca="1" si="137"/>
        <v>-3.89231171257447E-2</v>
      </c>
      <c r="P770" s="14">
        <f t="shared" ca="1" si="138"/>
        <v>1.2751276188084654E-3</v>
      </c>
      <c r="Q770" s="14">
        <f t="shared" ca="1" si="139"/>
        <v>1.2751276188084654E-3</v>
      </c>
      <c r="R770">
        <f t="shared" ca="1" si="140"/>
        <v>53.025165762507321</v>
      </c>
      <c r="S770" t="str">
        <f t="shared" si="141"/>
        <v/>
      </c>
      <c r="T770" s="17" t="str">
        <f>IF(S770=1,R770/INDEX($R746:$R$2011,MATCH(1,S746:S769,0),1)-1,"")</f>
        <v/>
      </c>
      <c r="U770" s="16" t="str">
        <f t="shared" si="142"/>
        <v/>
      </c>
      <c r="V770" s="14" t="str">
        <f t="shared" si="143"/>
        <v/>
      </c>
      <c r="W770" s="14" t="str">
        <f t="shared" si="144"/>
        <v/>
      </c>
      <c r="X770">
        <f t="shared" ca="1" si="134"/>
        <v>1.1294243472216241E-2</v>
      </c>
    </row>
    <row r="771" spans="2:24" x14ac:dyDescent="0.25">
      <c r="B771" s="1">
        <v>41263</v>
      </c>
      <c r="C771" s="13">
        <f>ROW()</f>
        <v>771</v>
      </c>
      <c r="D771">
        <v>0.05</v>
      </c>
      <c r="E771">
        <f t="shared" si="135"/>
        <v>0.05</v>
      </c>
      <c r="F771">
        <v>142.01</v>
      </c>
      <c r="G771">
        <v>53.46</v>
      </c>
      <c r="H771" s="10">
        <f t="shared" ca="1" si="133"/>
        <v>0.59350270153120621</v>
      </c>
      <c r="I771">
        <v>27.51</v>
      </c>
      <c r="J771">
        <v>29.79</v>
      </c>
      <c r="K771">
        <v>18.420000000000002</v>
      </c>
      <c r="L771">
        <v>24.2</v>
      </c>
      <c r="M771">
        <f ca="1">INDIRECT(J$13&amp;ROW())</f>
        <v>29.79</v>
      </c>
      <c r="N771">
        <f t="shared" ca="1" si="136"/>
        <v>5.8259325044405008E-2</v>
      </c>
      <c r="O771" s="14">
        <f t="shared" ca="1" si="137"/>
        <v>5.8257341411319885E-2</v>
      </c>
      <c r="P771" s="14">
        <f t="shared" ca="1" si="138"/>
        <v>3.7787489290257623E-3</v>
      </c>
      <c r="Q771" s="14" t="str">
        <f t="shared" ca="1" si="139"/>
        <v/>
      </c>
      <c r="R771">
        <f t="shared" ca="1" si="140"/>
        <v>56.114376130198693</v>
      </c>
      <c r="S771" t="str">
        <f t="shared" si="141"/>
        <v/>
      </c>
      <c r="T771" s="17" t="str">
        <f>IF(S771=1,R771/INDEX($R747:$R$2011,MATCH(1,S747:S770,0),1)-1,"")</f>
        <v/>
      </c>
      <c r="U771" s="16" t="str">
        <f t="shared" si="142"/>
        <v/>
      </c>
      <c r="V771" s="14" t="str">
        <f t="shared" si="143"/>
        <v/>
      </c>
      <c r="W771" s="14" t="str">
        <f t="shared" si="144"/>
        <v/>
      </c>
      <c r="X771">
        <f t="shared" ca="1" si="134"/>
        <v>-3.1883114877273612E-2</v>
      </c>
    </row>
    <row r="772" spans="2:24" x14ac:dyDescent="0.25">
      <c r="B772" s="1">
        <v>41264</v>
      </c>
      <c r="C772" s="13">
        <f>ROW()</f>
        <v>772</v>
      </c>
      <c r="D772">
        <v>0.05</v>
      </c>
      <c r="E772">
        <f t="shared" si="135"/>
        <v>0.05</v>
      </c>
      <c r="F772">
        <v>140.72</v>
      </c>
      <c r="G772">
        <v>53.06</v>
      </c>
      <c r="H772" s="10">
        <f t="shared" ca="1" si="133"/>
        <v>0.55750040669343282</v>
      </c>
      <c r="I772">
        <v>28.1</v>
      </c>
      <c r="J772">
        <v>30.46</v>
      </c>
      <c r="K772">
        <v>17.21</v>
      </c>
      <c r="L772">
        <v>23.77</v>
      </c>
      <c r="M772">
        <f ca="1">INDIRECT(J$13&amp;ROW())</f>
        <v>30.46</v>
      </c>
      <c r="N772">
        <f t="shared" ca="1" si="136"/>
        <v>2.2490768714333642E-2</v>
      </c>
      <c r="O772" s="14">
        <f t="shared" ca="1" si="137"/>
        <v>2.2488785081248519E-2</v>
      </c>
      <c r="P772" s="14">
        <f t="shared" ca="1" si="138"/>
        <v>6.6064282557455655E-4</v>
      </c>
      <c r="Q772" s="14" t="str">
        <f t="shared" ca="1" si="139"/>
        <v/>
      </c>
      <c r="R772">
        <f t="shared" ca="1" si="140"/>
        <v>57.376431585292117</v>
      </c>
      <c r="S772" t="str">
        <f t="shared" si="141"/>
        <v/>
      </c>
      <c r="T772" s="17" t="str">
        <f>IF(S772=1,R772/INDEX($R748:$R$2011,MATCH(1,S748:S771,0),1)-1,"")</f>
        <v/>
      </c>
      <c r="U772" s="16" t="str">
        <f t="shared" si="142"/>
        <v/>
      </c>
      <c r="V772" s="14" t="str">
        <f t="shared" si="143"/>
        <v/>
      </c>
      <c r="W772" s="14" t="str">
        <f t="shared" si="144"/>
        <v/>
      </c>
      <c r="X772">
        <f t="shared" ca="1" si="134"/>
        <v>-6.0660709285550708E-2</v>
      </c>
    </row>
    <row r="773" spans="2:24" x14ac:dyDescent="0.25">
      <c r="B773" s="1">
        <v>41267</v>
      </c>
      <c r="C773" s="13">
        <f>ROW()</f>
        <v>773</v>
      </c>
      <c r="D773">
        <v>0.05</v>
      </c>
      <c r="E773">
        <f t="shared" si="135"/>
        <v>0.05</v>
      </c>
      <c r="F773">
        <v>140.29</v>
      </c>
      <c r="G773">
        <v>52.88</v>
      </c>
      <c r="H773" s="10">
        <f t="shared" ca="1" si="133"/>
        <v>0.53885318783407876</v>
      </c>
      <c r="I773">
        <v>28.09</v>
      </c>
      <c r="J773">
        <v>32.54</v>
      </c>
      <c r="K773">
        <v>17.510000000000002</v>
      </c>
      <c r="L773">
        <v>23.75</v>
      </c>
      <c r="M773">
        <f ca="1">INDIRECT(J$13&amp;ROW())</f>
        <v>32.54</v>
      </c>
      <c r="N773">
        <f t="shared" ca="1" si="136"/>
        <v>6.8286277084701252E-2</v>
      </c>
      <c r="O773" s="14">
        <f t="shared" ca="1" si="137"/>
        <v>6.8284293451616129E-2</v>
      </c>
      <c r="P773" s="14">
        <f t="shared" ca="1" si="138"/>
        <v>5.1120328508862077E-3</v>
      </c>
      <c r="Q773" s="14" t="str">
        <f t="shared" ca="1" si="139"/>
        <v/>
      </c>
      <c r="R773">
        <f t="shared" ca="1" si="140"/>
        <v>61.294454490656783</v>
      </c>
      <c r="S773" t="str">
        <f t="shared" si="141"/>
        <v/>
      </c>
      <c r="T773" s="17" t="str">
        <f>IF(S773=1,R773/INDEX($R749:$R$2011,MATCH(1,S749:S772,0),1)-1,"")</f>
        <v/>
      </c>
      <c r="U773" s="16" t="str">
        <f t="shared" si="142"/>
        <v/>
      </c>
      <c r="V773" s="14" t="str">
        <f t="shared" si="143"/>
        <v/>
      </c>
      <c r="W773" s="14" t="str">
        <f t="shared" si="144"/>
        <v/>
      </c>
      <c r="X773">
        <f t="shared" ca="1" si="134"/>
        <v>-3.3447901805044047E-2</v>
      </c>
    </row>
    <row r="774" spans="2:24" x14ac:dyDescent="0.25">
      <c r="B774" s="1">
        <v>41269</v>
      </c>
      <c r="C774" s="13">
        <f>ROW()</f>
        <v>774</v>
      </c>
      <c r="D774">
        <v>7.0000000000000007E-2</v>
      </c>
      <c r="E774">
        <f t="shared" si="135"/>
        <v>7.0000000000000007E-2</v>
      </c>
      <c r="F774">
        <v>139.69999999999999</v>
      </c>
      <c r="G774">
        <v>52.58</v>
      </c>
      <c r="H774" s="10">
        <f t="shared" ca="1" si="133"/>
        <v>0.56089134787686634</v>
      </c>
      <c r="I774">
        <v>28.53</v>
      </c>
      <c r="J774">
        <v>31.96</v>
      </c>
      <c r="K774">
        <v>16.579999999999998</v>
      </c>
      <c r="L774">
        <v>23.39</v>
      </c>
      <c r="M774">
        <f ca="1">INDIRECT(J$13&amp;ROW())</f>
        <v>31.96</v>
      </c>
      <c r="N774">
        <f t="shared" ca="1" si="136"/>
        <v>-1.782421634910869E-2</v>
      </c>
      <c r="O774" s="14">
        <f t="shared" ca="1" si="137"/>
        <v>-1.7826993158972959E-2</v>
      </c>
      <c r="P774" s="14">
        <f t="shared" ca="1" si="138"/>
        <v>2.1353407440990893E-4</v>
      </c>
      <c r="Q774" s="14">
        <f t="shared" ca="1" si="139"/>
        <v>2.1353407440990893E-4</v>
      </c>
      <c r="R774">
        <f t="shared" ca="1" si="140"/>
        <v>60.201928872814719</v>
      </c>
      <c r="S774" t="str">
        <f t="shared" si="141"/>
        <v/>
      </c>
      <c r="T774" s="17" t="str">
        <f>IF(S774=1,R774/INDEX($R750:$R$2011,MATCH(1,S750:S773,0),1)-1,"")</f>
        <v/>
      </c>
      <c r="U774" s="16" t="str">
        <f t="shared" si="142"/>
        <v/>
      </c>
      <c r="V774" s="14" t="str">
        <f t="shared" si="143"/>
        <v/>
      </c>
      <c r="W774" s="14" t="str">
        <f t="shared" si="144"/>
        <v/>
      </c>
      <c r="X774">
        <f t="shared" ca="1" si="134"/>
        <v>4.0898264203223914E-2</v>
      </c>
    </row>
    <row r="775" spans="2:24" x14ac:dyDescent="0.25">
      <c r="B775" s="1">
        <v>41270</v>
      </c>
      <c r="C775" s="13">
        <f>ROW()</f>
        <v>775</v>
      </c>
      <c r="D775">
        <v>0.01</v>
      </c>
      <c r="E775">
        <f t="shared" si="135"/>
        <v>0.01</v>
      </c>
      <c r="F775">
        <v>139.51</v>
      </c>
      <c r="G775">
        <v>52.47</v>
      </c>
      <c r="H775" s="10">
        <f t="shared" ca="1" si="133"/>
        <v>0.58398281191167611</v>
      </c>
      <c r="I775">
        <v>28.39</v>
      </c>
      <c r="J775">
        <v>33.74</v>
      </c>
      <c r="K775">
        <v>16.579999999999998</v>
      </c>
      <c r="L775">
        <v>23.6</v>
      </c>
      <c r="M775">
        <f ca="1">INDIRECT(J$13&amp;ROW())</f>
        <v>33.74</v>
      </c>
      <c r="N775">
        <f t="shared" ca="1" si="136"/>
        <v>5.5694618272841057E-2</v>
      </c>
      <c r="O775" s="14">
        <f t="shared" ca="1" si="137"/>
        <v>5.5694221467205374E-2</v>
      </c>
      <c r="P775" s="14">
        <f t="shared" ca="1" si="138"/>
        <v>3.4702007067791115E-3</v>
      </c>
      <c r="Q775" s="14" t="str">
        <f t="shared" ca="1" si="139"/>
        <v/>
      </c>
      <c r="R775">
        <f t="shared" ca="1" si="140"/>
        <v>63.554852320674861</v>
      </c>
      <c r="S775" t="str">
        <f t="shared" si="141"/>
        <v/>
      </c>
      <c r="T775" s="17" t="str">
        <f>IF(S775=1,R775/INDEX($R751:$R$2011,MATCH(1,S751:S774,0),1)-1,"")</f>
        <v/>
      </c>
      <c r="U775" s="16" t="str">
        <f t="shared" si="142"/>
        <v/>
      </c>
      <c r="V775" s="14" t="str">
        <f t="shared" si="143"/>
        <v/>
      </c>
      <c r="W775" s="14" t="str">
        <f t="shared" si="144"/>
        <v/>
      </c>
      <c r="X775">
        <f t="shared" ca="1" si="134"/>
        <v>4.1169228447216176E-2</v>
      </c>
    </row>
    <row r="776" spans="2:24" x14ac:dyDescent="0.25">
      <c r="B776" s="1">
        <v>41271</v>
      </c>
      <c r="C776" s="13">
        <f>ROW()</f>
        <v>776</v>
      </c>
      <c r="D776">
        <v>0.04</v>
      </c>
      <c r="E776">
        <f t="shared" si="135"/>
        <v>0.04</v>
      </c>
      <c r="F776">
        <v>138</v>
      </c>
      <c r="G776">
        <v>51.94</v>
      </c>
      <c r="H776" s="10">
        <f t="shared" ca="1" si="133"/>
        <v>0.6027459612408238</v>
      </c>
      <c r="I776">
        <v>28.96</v>
      </c>
      <c r="J776">
        <v>33.71</v>
      </c>
      <c r="K776">
        <v>15.7</v>
      </c>
      <c r="L776">
        <v>23.09</v>
      </c>
      <c r="M776">
        <f ca="1">INDIRECT(J$13&amp;ROW())</f>
        <v>33.71</v>
      </c>
      <c r="N776">
        <f t="shared" ca="1" si="136"/>
        <v>-8.8915234143449595E-4</v>
      </c>
      <c r="O776" s="14">
        <f t="shared" ca="1" si="137"/>
        <v>-8.9073932690530988E-4</v>
      </c>
      <c r="P776" s="14">
        <f t="shared" ca="1" si="138"/>
        <v>5.3984137689731026E-6</v>
      </c>
      <c r="Q776" s="14">
        <f t="shared" ca="1" si="139"/>
        <v>5.3984137689731026E-6</v>
      </c>
      <c r="R776">
        <f t="shared" ca="1" si="140"/>
        <v>63.498342374924412</v>
      </c>
      <c r="S776" t="str">
        <f t="shared" si="141"/>
        <v/>
      </c>
      <c r="T776" s="17" t="str">
        <f>IF(S776=1,R776/INDEX($R752:$R$2011,MATCH(1,S752:S775,0),1)-1,"")</f>
        <v/>
      </c>
      <c r="U776" s="16" t="str">
        <f t="shared" si="142"/>
        <v/>
      </c>
      <c r="V776" s="14" t="str">
        <f t="shared" si="143"/>
        <v/>
      </c>
      <c r="W776" s="14" t="str">
        <f t="shared" si="144"/>
        <v/>
      </c>
      <c r="X776">
        <f t="shared" ca="1" si="134"/>
        <v>3.2129625986296241E-2</v>
      </c>
    </row>
    <row r="777" spans="2:24" x14ac:dyDescent="0.25">
      <c r="B777" s="1">
        <v>41274</v>
      </c>
      <c r="C777" s="13">
        <f>ROW()</f>
        <v>777</v>
      </c>
      <c r="D777">
        <v>0.05</v>
      </c>
      <c r="E777">
        <f t="shared" si="135"/>
        <v>0.05</v>
      </c>
      <c r="F777">
        <v>140.35</v>
      </c>
      <c r="G777">
        <v>52.93</v>
      </c>
      <c r="H777" s="10">
        <f t="shared" ca="1" si="133"/>
        <v>0.59608933714053314</v>
      </c>
      <c r="I777">
        <v>27.95</v>
      </c>
      <c r="J777">
        <v>35.43</v>
      </c>
      <c r="K777">
        <v>16.59</v>
      </c>
      <c r="L777">
        <v>23.77</v>
      </c>
      <c r="M777">
        <f ca="1">INDIRECT(J$13&amp;ROW())</f>
        <v>35.43</v>
      </c>
      <c r="N777">
        <f t="shared" ca="1" si="136"/>
        <v>5.1023435182438348E-2</v>
      </c>
      <c r="O777" s="14">
        <f t="shared" ca="1" si="137"/>
        <v>5.1021451549353225E-2</v>
      </c>
      <c r="P777" s="14">
        <f t="shared" ca="1" si="138"/>
        <v>2.9415045980852508E-3</v>
      </c>
      <c r="Q777" s="14" t="str">
        <f t="shared" ca="1" si="139"/>
        <v/>
      </c>
      <c r="R777">
        <f t="shared" ca="1" si="140"/>
        <v>66.738245931283643</v>
      </c>
      <c r="S777">
        <f t="shared" si="141"/>
        <v>1</v>
      </c>
      <c r="T777" s="17">
        <f ca="1">IF(S777=1,R777/INDEX($R753:$R$2011,MATCH(1,S753:S776,0),1)-1,"")</f>
        <v>0.21752577319587618</v>
      </c>
      <c r="U777" s="16">
        <f t="shared" ca="1" si="142"/>
        <v>0.21748411607477158</v>
      </c>
      <c r="V777" s="14">
        <f t="shared" ca="1" si="143"/>
        <v>7.8127570848769992E-2</v>
      </c>
      <c r="W777" s="14" t="str">
        <f t="shared" ca="1" si="144"/>
        <v/>
      </c>
      <c r="X777">
        <f t="shared" ca="1" si="134"/>
        <v>-1.1043830283967871E-2</v>
      </c>
    </row>
    <row r="778" spans="2:24" x14ac:dyDescent="0.25">
      <c r="B778" s="1">
        <v>41276</v>
      </c>
      <c r="C778" s="13">
        <f>ROW()</f>
        <v>778</v>
      </c>
      <c r="D778">
        <v>0.06</v>
      </c>
      <c r="E778">
        <f t="shared" si="135"/>
        <v>0.06</v>
      </c>
      <c r="F778">
        <v>143.94999999999999</v>
      </c>
      <c r="G778">
        <v>54.2</v>
      </c>
      <c r="H778" s="10">
        <f t="shared" ca="1" si="133"/>
        <v>0.629803964169104</v>
      </c>
      <c r="I778">
        <v>26.32</v>
      </c>
      <c r="J778">
        <v>31.81</v>
      </c>
      <c r="K778">
        <v>18.600000000000001</v>
      </c>
      <c r="L778">
        <v>25.03</v>
      </c>
      <c r="M778">
        <f ca="1">INDIRECT(J$13&amp;ROW())</f>
        <v>31.81</v>
      </c>
      <c r="N778">
        <f t="shared" ca="1" si="136"/>
        <v>-0.10217329946373133</v>
      </c>
      <c r="O778" s="14">
        <f t="shared" ca="1" si="137"/>
        <v>-0.10217567970494501</v>
      </c>
      <c r="P778" s="14">
        <f t="shared" ca="1" si="138"/>
        <v>9.7933768390850232E-3</v>
      </c>
      <c r="Q778" s="14">
        <f t="shared" ca="1" si="139"/>
        <v>9.7933768390850232E-3</v>
      </c>
      <c r="R778">
        <f t="shared" ca="1" si="140"/>
        <v>59.919379144062454</v>
      </c>
      <c r="S778" t="str">
        <f t="shared" si="141"/>
        <v/>
      </c>
      <c r="T778" s="17" t="str">
        <f>IF(S778=1,R778/INDEX($R754:$R$2011,MATCH(1,S754:S777,0),1)-1,"")</f>
        <v/>
      </c>
      <c r="U778" s="16" t="str">
        <f t="shared" si="142"/>
        <v/>
      </c>
      <c r="V778" s="14" t="str">
        <f t="shared" si="143"/>
        <v/>
      </c>
      <c r="W778" s="14" t="str">
        <f t="shared" si="144"/>
        <v/>
      </c>
      <c r="X778">
        <f t="shared" ca="1" si="134"/>
        <v>5.6559688167383479E-2</v>
      </c>
    </row>
    <row r="779" spans="2:24" x14ac:dyDescent="0.25">
      <c r="B779" s="1">
        <v>41277</v>
      </c>
      <c r="C779" s="13">
        <f>ROW()</f>
        <v>779</v>
      </c>
      <c r="D779">
        <v>0.06</v>
      </c>
      <c r="E779">
        <f t="shared" si="135"/>
        <v>0.06</v>
      </c>
      <c r="F779">
        <v>143.62</v>
      </c>
      <c r="G779">
        <v>54.17</v>
      </c>
      <c r="H779" s="10">
        <f t="shared" ca="1" si="133"/>
        <v>0.61058596621177574</v>
      </c>
      <c r="I779">
        <v>26.29</v>
      </c>
      <c r="J779">
        <v>28.05</v>
      </c>
      <c r="K779">
        <v>18.48</v>
      </c>
      <c r="L779">
        <v>25.06</v>
      </c>
      <c r="M779">
        <f ca="1">INDIRECT(J$13&amp;ROW())</f>
        <v>28.05</v>
      </c>
      <c r="N779">
        <f t="shared" ca="1" si="136"/>
        <v>-0.11820182332599805</v>
      </c>
      <c r="O779" s="14">
        <f t="shared" ca="1" si="137"/>
        <v>-0.11820420356721173</v>
      </c>
      <c r="P779" s="14">
        <f t="shared" ca="1" si="138"/>
        <v>1.3222703678540738E-2</v>
      </c>
      <c r="Q779" s="14">
        <f t="shared" ca="1" si="139"/>
        <v>1.3222703678540738E-2</v>
      </c>
      <c r="R779">
        <f t="shared" ca="1" si="140"/>
        <v>52.836799276672494</v>
      </c>
      <c r="S779" t="str">
        <f t="shared" si="141"/>
        <v/>
      </c>
      <c r="T779" s="17" t="str">
        <f>IF(S779=1,R779/INDEX($R755:$R$2011,MATCH(1,S755:S778,0),1)-1,"")</f>
        <v/>
      </c>
      <c r="U779" s="16" t="str">
        <f t="shared" si="142"/>
        <v/>
      </c>
      <c r="V779" s="14" t="str">
        <f t="shared" si="143"/>
        <v/>
      </c>
      <c r="W779" s="14" t="str">
        <f t="shared" si="144"/>
        <v/>
      </c>
      <c r="X779">
        <f t="shared" ca="1" si="134"/>
        <v>-3.0514253721286796E-2</v>
      </c>
    </row>
    <row r="780" spans="2:24" x14ac:dyDescent="0.25">
      <c r="B780" s="1">
        <v>41278</v>
      </c>
      <c r="C780" s="13">
        <f>ROW()</f>
        <v>780</v>
      </c>
      <c r="D780">
        <v>0.06</v>
      </c>
      <c r="E780">
        <f t="shared" si="135"/>
        <v>0.06</v>
      </c>
      <c r="F780">
        <v>144.25</v>
      </c>
      <c r="G780">
        <v>54.61</v>
      </c>
      <c r="H780" s="10">
        <f t="shared" ca="1" si="133"/>
        <v>0.60219063105789128</v>
      </c>
      <c r="I780">
        <v>25.84</v>
      </c>
      <c r="J780">
        <v>28.13</v>
      </c>
      <c r="K780">
        <v>18.84</v>
      </c>
      <c r="L780">
        <v>25.5</v>
      </c>
      <c r="M780">
        <f ca="1">INDIRECT(J$13&amp;ROW())</f>
        <v>28.13</v>
      </c>
      <c r="N780">
        <f t="shared" ca="1" si="136"/>
        <v>2.8520499108732889E-3</v>
      </c>
      <c r="O780" s="14">
        <f t="shared" ca="1" si="137"/>
        <v>2.8496696696596047E-3</v>
      </c>
      <c r="P780" s="14">
        <f t="shared" ca="1" si="138"/>
        <v>3.6770369922625316E-5</v>
      </c>
      <c r="Q780" s="14" t="str">
        <f t="shared" ca="1" si="139"/>
        <v/>
      </c>
      <c r="R780">
        <f t="shared" ca="1" si="140"/>
        <v>52.98749246534036</v>
      </c>
      <c r="S780" t="str">
        <f t="shared" si="141"/>
        <v/>
      </c>
      <c r="T780" s="17" t="str">
        <f>IF(S780=1,R780/INDEX($R756:$R$2011,MATCH(1,S756:S779,0),1)-1,"")</f>
        <v/>
      </c>
      <c r="U780" s="16" t="str">
        <f t="shared" si="142"/>
        <v/>
      </c>
      <c r="V780" s="14" t="str">
        <f t="shared" si="143"/>
        <v/>
      </c>
      <c r="W780" s="14" t="str">
        <f t="shared" si="144"/>
        <v/>
      </c>
      <c r="X780">
        <f t="shared" ca="1" si="134"/>
        <v>-1.3749636608864777E-2</v>
      </c>
    </row>
    <row r="781" spans="2:24" x14ac:dyDescent="0.25">
      <c r="B781" s="1">
        <v>41281</v>
      </c>
      <c r="C781" s="13">
        <f>ROW()</f>
        <v>781</v>
      </c>
      <c r="D781">
        <v>0.06</v>
      </c>
      <c r="E781">
        <f t="shared" si="135"/>
        <v>0.06</v>
      </c>
      <c r="F781">
        <v>143.86000000000001</v>
      </c>
      <c r="G781">
        <v>54.4</v>
      </c>
      <c r="H781" s="10">
        <f t="shared" ca="1" si="133"/>
        <v>0.5947233294311377</v>
      </c>
      <c r="I781">
        <v>26.1</v>
      </c>
      <c r="J781">
        <v>27.55</v>
      </c>
      <c r="K781">
        <v>18.88</v>
      </c>
      <c r="L781">
        <v>25.27</v>
      </c>
      <c r="M781">
        <f ca="1">INDIRECT(J$13&amp;ROW())</f>
        <v>27.55</v>
      </c>
      <c r="N781">
        <f t="shared" ca="1" si="136"/>
        <v>-2.0618556701030855E-2</v>
      </c>
      <c r="O781" s="14">
        <f t="shared" ca="1" si="137"/>
        <v>-2.0620936942244539E-2</v>
      </c>
      <c r="P781" s="14">
        <f t="shared" ca="1" si="138"/>
        <v>3.0299490849509134E-4</v>
      </c>
      <c r="Q781" s="14">
        <f t="shared" ca="1" si="139"/>
        <v>3.0299490849509134E-4</v>
      </c>
      <c r="R781">
        <f t="shared" ca="1" si="140"/>
        <v>51.894966847498296</v>
      </c>
      <c r="S781" t="str">
        <f t="shared" si="141"/>
        <v/>
      </c>
      <c r="T781" s="17" t="str">
        <f>IF(S781=1,R781/INDEX($R757:$R$2011,MATCH(1,S757:S780,0),1)-1,"")</f>
        <v/>
      </c>
      <c r="U781" s="16" t="str">
        <f t="shared" si="142"/>
        <v/>
      </c>
      <c r="V781" s="14" t="str">
        <f t="shared" si="143"/>
        <v/>
      </c>
      <c r="W781" s="14" t="str">
        <f t="shared" si="144"/>
        <v/>
      </c>
      <c r="X781">
        <f t="shared" ca="1" si="134"/>
        <v>-1.2400228833908296E-2</v>
      </c>
    </row>
    <row r="782" spans="2:24" x14ac:dyDescent="0.25">
      <c r="B782" s="1">
        <v>41282</v>
      </c>
      <c r="C782" s="13">
        <f>ROW()</f>
        <v>782</v>
      </c>
      <c r="D782">
        <v>0.05</v>
      </c>
      <c r="E782">
        <f t="shared" si="135"/>
        <v>0.05</v>
      </c>
      <c r="F782">
        <v>143.44</v>
      </c>
      <c r="G782">
        <v>54.17</v>
      </c>
      <c r="H782" s="10">
        <f t="shared" ca="1" si="133"/>
        <v>0.57313631536351239</v>
      </c>
      <c r="I782">
        <v>26.33</v>
      </c>
      <c r="J782">
        <v>27.52</v>
      </c>
      <c r="K782">
        <v>19.079999999999998</v>
      </c>
      <c r="L782">
        <v>25.14</v>
      </c>
      <c r="M782">
        <f ca="1">INDIRECT(J$13&amp;ROW())</f>
        <v>27.52</v>
      </c>
      <c r="N782">
        <f t="shared" ca="1" si="136"/>
        <v>-1.0889292196007982E-3</v>
      </c>
      <c r="O782" s="14">
        <f t="shared" ca="1" si="137"/>
        <v>-1.0909128526859213E-3</v>
      </c>
      <c r="P782" s="14">
        <f t="shared" ca="1" si="138"/>
        <v>4.5082973808720457E-6</v>
      </c>
      <c r="Q782" s="14">
        <f t="shared" ca="1" si="139"/>
        <v>4.5082973808720457E-6</v>
      </c>
      <c r="R782">
        <f t="shared" ca="1" si="140"/>
        <v>51.83845690174784</v>
      </c>
      <c r="S782" t="str">
        <f t="shared" si="141"/>
        <v/>
      </c>
      <c r="T782" s="17" t="str">
        <f>IF(S782=1,R782/INDEX($R758:$R$2011,MATCH(1,S758:S781,0),1)-1,"")</f>
        <v/>
      </c>
      <c r="U782" s="16" t="str">
        <f t="shared" si="142"/>
        <v/>
      </c>
      <c r="V782" s="14" t="str">
        <f t="shared" si="143"/>
        <v/>
      </c>
      <c r="W782" s="14" t="str">
        <f t="shared" si="144"/>
        <v/>
      </c>
      <c r="X782">
        <f t="shared" ca="1" si="134"/>
        <v>-3.6297574013573197E-2</v>
      </c>
    </row>
    <row r="783" spans="2:24" x14ac:dyDescent="0.25">
      <c r="B783" s="1">
        <v>41283</v>
      </c>
      <c r="C783" s="13">
        <f>ROW()</f>
        <v>783</v>
      </c>
      <c r="D783">
        <v>0.05</v>
      </c>
      <c r="E783">
        <f t="shared" si="135"/>
        <v>0.05</v>
      </c>
      <c r="F783">
        <v>143.81</v>
      </c>
      <c r="G783">
        <v>54.36</v>
      </c>
      <c r="H783" s="10">
        <f t="shared" ca="1" si="133"/>
        <v>0.57717638399133198</v>
      </c>
      <c r="I783">
        <v>26.08</v>
      </c>
      <c r="J783">
        <v>27.18</v>
      </c>
      <c r="K783">
        <v>19.04</v>
      </c>
      <c r="L783">
        <v>25.33</v>
      </c>
      <c r="M783">
        <f ca="1">INDIRECT(J$13&amp;ROW())</f>
        <v>27.18</v>
      </c>
      <c r="N783">
        <f t="shared" ca="1" si="136"/>
        <v>-1.2354651162790664E-2</v>
      </c>
      <c r="O783" s="14">
        <f t="shared" ca="1" si="137"/>
        <v>-1.2356634795875787E-2</v>
      </c>
      <c r="P783" s="14">
        <f t="shared" ca="1" si="138"/>
        <v>8.3584333287663857E-5</v>
      </c>
      <c r="Q783" s="14">
        <f t="shared" ca="1" si="139"/>
        <v>8.3584333287663857E-5</v>
      </c>
      <c r="R783">
        <f t="shared" ca="1" si="140"/>
        <v>51.198010849909387</v>
      </c>
      <c r="S783" t="str">
        <f t="shared" si="141"/>
        <v/>
      </c>
      <c r="T783" s="17" t="str">
        <f>IF(S783=1,R783/INDEX($R759:$R$2011,MATCH(1,S759:S782,0),1)-1,"")</f>
        <v/>
      </c>
      <c r="U783" s="16" t="str">
        <f t="shared" si="142"/>
        <v/>
      </c>
      <c r="V783" s="14" t="str">
        <f t="shared" si="143"/>
        <v/>
      </c>
      <c r="W783" s="14" t="str">
        <f t="shared" si="144"/>
        <v/>
      </c>
      <c r="X783">
        <f t="shared" ca="1" si="134"/>
        <v>7.0490536361445533E-3</v>
      </c>
    </row>
    <row r="784" spans="2:24" x14ac:dyDescent="0.25">
      <c r="B784" s="1">
        <v>41284</v>
      </c>
      <c r="C784" s="13">
        <f>ROW()</f>
        <v>784</v>
      </c>
      <c r="D784">
        <v>0.06</v>
      </c>
      <c r="E784">
        <f t="shared" si="135"/>
        <v>0.06</v>
      </c>
      <c r="F784">
        <v>144.94999999999999</v>
      </c>
      <c r="G784">
        <v>54.69</v>
      </c>
      <c r="H784" s="10">
        <f t="shared" ca="1" si="133"/>
        <v>0.53635684931765959</v>
      </c>
      <c r="I784">
        <v>25.65</v>
      </c>
      <c r="J784">
        <v>27.24</v>
      </c>
      <c r="K784">
        <v>19.53</v>
      </c>
      <c r="L784">
        <v>25.7</v>
      </c>
      <c r="M784">
        <f ca="1">INDIRECT(J$13&amp;ROW())</f>
        <v>27.24</v>
      </c>
      <c r="N784">
        <f t="shared" ca="1" si="136"/>
        <v>2.2075055187638082E-3</v>
      </c>
      <c r="O784" s="14">
        <f t="shared" ca="1" si="137"/>
        <v>2.205125277550124E-3</v>
      </c>
      <c r="P784" s="14">
        <f t="shared" ca="1" si="138"/>
        <v>2.9368956475959979E-5</v>
      </c>
      <c r="Q784" s="14" t="str">
        <f t="shared" ca="1" si="139"/>
        <v/>
      </c>
      <c r="R784">
        <f t="shared" ca="1" si="140"/>
        <v>51.311030741410292</v>
      </c>
      <c r="S784" t="str">
        <f t="shared" si="141"/>
        <v/>
      </c>
      <c r="T784" s="17" t="str">
        <f>IF(S784=1,R784/INDEX($R760:$R$2011,MATCH(1,S760:S783,0),1)-1,"")</f>
        <v/>
      </c>
      <c r="U784" s="16" t="str">
        <f t="shared" si="142"/>
        <v/>
      </c>
      <c r="V784" s="14" t="str">
        <f t="shared" si="143"/>
        <v/>
      </c>
      <c r="W784" s="14" t="str">
        <f t="shared" si="144"/>
        <v/>
      </c>
      <c r="X784">
        <f t="shared" ca="1" si="134"/>
        <v>-7.0722808149900632E-2</v>
      </c>
    </row>
    <row r="785" spans="2:24" x14ac:dyDescent="0.25">
      <c r="B785" s="1">
        <v>41285</v>
      </c>
      <c r="C785" s="13">
        <f>ROW()</f>
        <v>785</v>
      </c>
      <c r="D785">
        <v>0.06</v>
      </c>
      <c r="E785">
        <f t="shared" si="135"/>
        <v>0.06</v>
      </c>
      <c r="F785">
        <v>144.94</v>
      </c>
      <c r="G785">
        <v>54.71</v>
      </c>
      <c r="H785" s="10">
        <f t="shared" ca="1" si="133"/>
        <v>0.52923231325523978</v>
      </c>
      <c r="I785">
        <v>25.48</v>
      </c>
      <c r="J785">
        <v>26.57</v>
      </c>
      <c r="K785">
        <v>19.579999999999998</v>
      </c>
      <c r="L785">
        <v>25.98</v>
      </c>
      <c r="M785">
        <f ca="1">INDIRECT(J$13&amp;ROW())</f>
        <v>26.57</v>
      </c>
      <c r="N785">
        <f t="shared" ca="1" si="136"/>
        <v>-2.4596182085168783E-2</v>
      </c>
      <c r="O785" s="14">
        <f t="shared" ca="1" si="137"/>
        <v>-2.4598562326382467E-2</v>
      </c>
      <c r="P785" s="14">
        <f t="shared" ca="1" si="138"/>
        <v>4.5729146503202268E-4</v>
      </c>
      <c r="Q785" s="14">
        <f t="shared" ca="1" si="139"/>
        <v>4.5729146503202268E-4</v>
      </c>
      <c r="R785">
        <f t="shared" ca="1" si="140"/>
        <v>50.048975286316875</v>
      </c>
      <c r="S785" t="str">
        <f t="shared" si="141"/>
        <v/>
      </c>
      <c r="T785" s="17" t="str">
        <f>IF(S785=1,R785/INDEX($R761:$R$2011,MATCH(1,S761:S784,0),1)-1,"")</f>
        <v/>
      </c>
      <c r="U785" s="16" t="str">
        <f t="shared" si="142"/>
        <v/>
      </c>
      <c r="V785" s="14" t="str">
        <f t="shared" si="143"/>
        <v/>
      </c>
      <c r="W785" s="14" t="str">
        <f t="shared" si="144"/>
        <v/>
      </c>
      <c r="X785">
        <f t="shared" ca="1" si="134"/>
        <v>-1.3283201419882113E-2</v>
      </c>
    </row>
    <row r="786" spans="2:24" x14ac:dyDescent="0.25">
      <c r="B786" s="1">
        <v>41288</v>
      </c>
      <c r="C786" s="13">
        <f>ROW()</f>
        <v>786</v>
      </c>
      <c r="D786">
        <v>0.08</v>
      </c>
      <c r="E786">
        <f t="shared" si="135"/>
        <v>0.08</v>
      </c>
      <c r="F786">
        <v>144.84</v>
      </c>
      <c r="G786">
        <v>54.74</v>
      </c>
      <c r="H786" s="10">
        <f t="shared" ca="1" si="133"/>
        <v>0.53282992257998962</v>
      </c>
      <c r="I786">
        <v>25.08</v>
      </c>
      <c r="J786">
        <v>26.46</v>
      </c>
      <c r="K786">
        <v>19.91</v>
      </c>
      <c r="L786">
        <v>26.27</v>
      </c>
      <c r="M786">
        <f ca="1">INDIRECT(J$13&amp;ROW())</f>
        <v>26.46</v>
      </c>
      <c r="N786">
        <f t="shared" ca="1" si="136"/>
        <v>-4.1400075272863823E-3</v>
      </c>
      <c r="O786" s="14">
        <f t="shared" ca="1" si="137"/>
        <v>-4.1431808663316971E-3</v>
      </c>
      <c r="P786" s="14">
        <f t="shared" ca="1" si="138"/>
        <v>8.6302773271353425E-7</v>
      </c>
      <c r="Q786" s="14">
        <f t="shared" ca="1" si="139"/>
        <v>8.6302773271353425E-7</v>
      </c>
      <c r="R786">
        <f t="shared" ca="1" si="140"/>
        <v>49.841772151898553</v>
      </c>
      <c r="S786" t="str">
        <f t="shared" si="141"/>
        <v/>
      </c>
      <c r="T786" s="17" t="str">
        <f>IF(S786=1,R786/INDEX($R762:$R$2011,MATCH(1,S762:S785,0),1)-1,"")</f>
        <v/>
      </c>
      <c r="U786" s="16" t="str">
        <f t="shared" si="142"/>
        <v/>
      </c>
      <c r="V786" s="14" t="str">
        <f t="shared" si="143"/>
        <v/>
      </c>
      <c r="W786" s="14" t="str">
        <f t="shared" si="144"/>
        <v/>
      </c>
      <c r="X786">
        <f t="shared" ca="1" si="134"/>
        <v>6.7977884846474306E-3</v>
      </c>
    </row>
    <row r="787" spans="2:24" x14ac:dyDescent="0.25">
      <c r="B787" s="1">
        <v>41289</v>
      </c>
      <c r="C787" s="13">
        <f>ROW()</f>
        <v>787</v>
      </c>
      <c r="D787">
        <v>7.0000000000000007E-2</v>
      </c>
      <c r="E787">
        <f t="shared" si="135"/>
        <v>7.0000000000000007E-2</v>
      </c>
      <c r="F787">
        <v>144.94</v>
      </c>
      <c r="G787">
        <v>54.96</v>
      </c>
      <c r="H787" s="10">
        <f t="shared" ca="1" si="133"/>
        <v>0.51405326078093405</v>
      </c>
      <c r="I787">
        <v>25.04</v>
      </c>
      <c r="J787">
        <v>26.03</v>
      </c>
      <c r="K787">
        <v>19.899999999999999</v>
      </c>
      <c r="L787">
        <v>26.44</v>
      </c>
      <c r="M787">
        <f ca="1">INDIRECT(J$13&amp;ROW())</f>
        <v>26.03</v>
      </c>
      <c r="N787">
        <f t="shared" ca="1" si="136"/>
        <v>-1.6250944822373437E-2</v>
      </c>
      <c r="O787" s="14">
        <f t="shared" ca="1" si="137"/>
        <v>-1.6253721632237705E-2</v>
      </c>
      <c r="P787" s="14">
        <f t="shared" ca="1" si="138"/>
        <v>1.7002943716404518E-4</v>
      </c>
      <c r="Q787" s="14">
        <f t="shared" ca="1" si="139"/>
        <v>1.7002943716404518E-4</v>
      </c>
      <c r="R787">
        <f t="shared" ca="1" si="140"/>
        <v>49.03179626280874</v>
      </c>
      <c r="S787" t="str">
        <f t="shared" si="141"/>
        <v/>
      </c>
      <c r="T787" s="17" t="str">
        <f>IF(S787=1,R787/INDEX($R763:$R$2011,MATCH(1,S763:S786,0),1)-1,"")</f>
        <v/>
      </c>
      <c r="U787" s="16" t="str">
        <f t="shared" si="142"/>
        <v/>
      </c>
      <c r="V787" s="14" t="str">
        <f t="shared" si="143"/>
        <v/>
      </c>
      <c r="W787" s="14" t="str">
        <f t="shared" si="144"/>
        <v/>
      </c>
      <c r="X787">
        <f t="shared" ca="1" si="134"/>
        <v>-3.5239503269895368E-2</v>
      </c>
    </row>
    <row r="788" spans="2:24" x14ac:dyDescent="0.25">
      <c r="B788" s="1">
        <v>41290</v>
      </c>
      <c r="C788" s="13">
        <f>ROW()</f>
        <v>788</v>
      </c>
      <c r="D788">
        <v>7.0000000000000007E-2</v>
      </c>
      <c r="E788">
        <f t="shared" si="135"/>
        <v>7.0000000000000007E-2</v>
      </c>
      <c r="F788">
        <v>144.91999999999999</v>
      </c>
      <c r="G788">
        <v>54.88</v>
      </c>
      <c r="H788" s="10">
        <f t="shared" ca="1" si="133"/>
        <v>0.52865842784975803</v>
      </c>
      <c r="I788">
        <v>24.91</v>
      </c>
      <c r="J788">
        <v>26.04</v>
      </c>
      <c r="K788">
        <v>20.309999999999999</v>
      </c>
      <c r="L788">
        <v>26.38</v>
      </c>
      <c r="M788">
        <f ca="1">INDIRECT(J$13&amp;ROW())</f>
        <v>26.04</v>
      </c>
      <c r="N788">
        <f t="shared" ca="1" si="136"/>
        <v>3.8417210910490773E-4</v>
      </c>
      <c r="O788" s="14">
        <f t="shared" ca="1" si="137"/>
        <v>3.8139529924063886E-4</v>
      </c>
      <c r="P788" s="14">
        <f t="shared" ca="1" si="138"/>
        <v>1.2928219312022499E-5</v>
      </c>
      <c r="Q788" s="14" t="str">
        <f t="shared" ca="1" si="139"/>
        <v/>
      </c>
      <c r="R788">
        <f t="shared" ca="1" si="140"/>
        <v>49.050632911392228</v>
      </c>
      <c r="S788" t="str">
        <f t="shared" si="141"/>
        <v/>
      </c>
      <c r="T788" s="17" t="str">
        <f>IF(S788=1,R788/INDEX($R764:$R$2011,MATCH(1,S764:S787,0),1)-1,"")</f>
        <v/>
      </c>
      <c r="U788" s="16" t="str">
        <f t="shared" si="142"/>
        <v/>
      </c>
      <c r="V788" s="14" t="str">
        <f t="shared" si="143"/>
        <v/>
      </c>
      <c r="W788" s="14" t="str">
        <f t="shared" si="144"/>
        <v/>
      </c>
      <c r="X788">
        <f t="shared" ca="1" si="134"/>
        <v>2.8411777889777914E-2</v>
      </c>
    </row>
    <row r="789" spans="2:24" x14ac:dyDescent="0.25">
      <c r="B789" s="1">
        <v>41291</v>
      </c>
      <c r="C789" s="13">
        <f>ROW()</f>
        <v>789</v>
      </c>
      <c r="D789">
        <v>7.0000000000000007E-2</v>
      </c>
      <c r="E789">
        <f t="shared" si="135"/>
        <v>7.0000000000000007E-2</v>
      </c>
      <c r="F789">
        <v>145.86000000000001</v>
      </c>
      <c r="G789">
        <v>55.37</v>
      </c>
      <c r="H789" s="10">
        <f t="shared" ca="1" si="133"/>
        <v>0.5448102632103865</v>
      </c>
      <c r="I789">
        <v>24.8</v>
      </c>
      <c r="J789">
        <v>25.49</v>
      </c>
      <c r="K789">
        <v>20.21</v>
      </c>
      <c r="L789">
        <v>26.55</v>
      </c>
      <c r="M789">
        <f ca="1">INDIRECT(J$13&amp;ROW())</f>
        <v>25.49</v>
      </c>
      <c r="N789">
        <f t="shared" ca="1" si="136"/>
        <v>-2.1121351766513086E-2</v>
      </c>
      <c r="O789" s="14">
        <f t="shared" ca="1" si="137"/>
        <v>-2.1124128576377355E-2</v>
      </c>
      <c r="P789" s="14">
        <f t="shared" ca="1" si="138"/>
        <v>3.2076597119909644E-4</v>
      </c>
      <c r="Q789" s="14">
        <f t="shared" ca="1" si="139"/>
        <v>3.2076597119909644E-4</v>
      </c>
      <c r="R789">
        <f t="shared" ca="1" si="140"/>
        <v>48.014617239300605</v>
      </c>
      <c r="S789" t="str">
        <f t="shared" si="141"/>
        <v/>
      </c>
      <c r="T789" s="17" t="str">
        <f>IF(S789=1,R789/INDEX($R765:$R$2011,MATCH(1,S765:S788,0),1)-1,"")</f>
        <v/>
      </c>
      <c r="U789" s="16" t="str">
        <f t="shared" si="142"/>
        <v/>
      </c>
      <c r="V789" s="14" t="str">
        <f t="shared" si="143"/>
        <v/>
      </c>
      <c r="W789" s="14" t="str">
        <f t="shared" si="144"/>
        <v/>
      </c>
      <c r="X789">
        <f t="shared" ca="1" si="134"/>
        <v>3.055249762369959E-2</v>
      </c>
    </row>
    <row r="790" spans="2:24" x14ac:dyDescent="0.25">
      <c r="B790" s="1">
        <v>41292</v>
      </c>
      <c r="C790" s="13">
        <f>ROW()</f>
        <v>790</v>
      </c>
      <c r="D790">
        <v>0.06</v>
      </c>
      <c r="E790">
        <f t="shared" si="135"/>
        <v>0.06</v>
      </c>
      <c r="F790">
        <v>146.18</v>
      </c>
      <c r="G790">
        <v>55.53</v>
      </c>
      <c r="H790" s="10">
        <f t="shared" ca="1" si="133"/>
        <v>0.58292482534400825</v>
      </c>
      <c r="I790">
        <v>24.05</v>
      </c>
      <c r="J790">
        <v>25.63</v>
      </c>
      <c r="K790">
        <v>21.49</v>
      </c>
      <c r="L790">
        <v>27.45</v>
      </c>
      <c r="M790">
        <f ca="1">INDIRECT(J$13&amp;ROW())</f>
        <v>25.63</v>
      </c>
      <c r="N790">
        <f t="shared" ca="1" si="136"/>
        <v>5.4923499411534404E-3</v>
      </c>
      <c r="O790" s="14">
        <f t="shared" ca="1" si="137"/>
        <v>5.4899696999397563E-3</v>
      </c>
      <c r="P790" s="14">
        <f t="shared" ca="1" si="138"/>
        <v>7.5762361387051534E-5</v>
      </c>
      <c r="Q790" s="14" t="str">
        <f t="shared" ca="1" si="139"/>
        <v/>
      </c>
      <c r="R790">
        <f t="shared" ca="1" si="140"/>
        <v>48.278330319469383</v>
      </c>
      <c r="S790" t="str">
        <f t="shared" si="141"/>
        <v/>
      </c>
      <c r="T790" s="17" t="str">
        <f>IF(S790=1,R790/INDEX($R766:$R$2011,MATCH(1,S766:S789,0),1)-1,"")</f>
        <v/>
      </c>
      <c r="U790" s="16" t="str">
        <f t="shared" si="142"/>
        <v/>
      </c>
      <c r="V790" s="14" t="str">
        <f t="shared" si="143"/>
        <v/>
      </c>
      <c r="W790" s="14" t="str">
        <f t="shared" si="144"/>
        <v/>
      </c>
      <c r="X790">
        <f t="shared" ca="1" si="134"/>
        <v>6.9959332096692195E-2</v>
      </c>
    </row>
    <row r="791" spans="2:24" x14ac:dyDescent="0.25">
      <c r="B791" s="1">
        <v>41296</v>
      </c>
      <c r="C791" s="13">
        <f>ROW()</f>
        <v>791</v>
      </c>
      <c r="D791">
        <v>7.0000000000000007E-2</v>
      </c>
      <c r="E791">
        <f t="shared" si="135"/>
        <v>7.0000000000000007E-2</v>
      </c>
      <c r="F791">
        <v>146.97</v>
      </c>
      <c r="G791">
        <v>55.94</v>
      </c>
      <c r="H791" s="10">
        <f t="shared" ca="1" si="133"/>
        <v>0.58479206041434562</v>
      </c>
      <c r="I791">
        <v>23.24</v>
      </c>
      <c r="J791">
        <v>23.98</v>
      </c>
      <c r="K791">
        <v>22.11</v>
      </c>
      <c r="L791">
        <v>28.32</v>
      </c>
      <c r="M791">
        <f ca="1">INDIRECT(J$13&amp;ROW())</f>
        <v>23.98</v>
      </c>
      <c r="N791">
        <f t="shared" ca="1" si="136"/>
        <v>-6.4377682403433445E-2</v>
      </c>
      <c r="O791" s="14">
        <f t="shared" ca="1" si="137"/>
        <v>-6.4380459213297714E-2</v>
      </c>
      <c r="P791" s="14">
        <f t="shared" ca="1" si="138"/>
        <v>3.7413127332839619E-3</v>
      </c>
      <c r="Q791" s="14">
        <f t="shared" ca="1" si="139"/>
        <v>3.7413127332839619E-3</v>
      </c>
      <c r="R791">
        <f t="shared" ca="1" si="140"/>
        <v>45.17028330319453</v>
      </c>
      <c r="S791" t="str">
        <f t="shared" si="141"/>
        <v/>
      </c>
      <c r="T791" s="17" t="str">
        <f>IF(S791=1,R791/INDEX($R767:$R$2011,MATCH(1,S767:S790,0),1)-1,"")</f>
        <v/>
      </c>
      <c r="U791" s="16" t="str">
        <f t="shared" si="142"/>
        <v/>
      </c>
      <c r="V791" s="14" t="str">
        <f t="shared" si="143"/>
        <v/>
      </c>
      <c r="W791" s="14" t="str">
        <f t="shared" si="144"/>
        <v/>
      </c>
      <c r="X791">
        <f t="shared" ca="1" si="134"/>
        <v>3.2032176177011554E-3</v>
      </c>
    </row>
    <row r="792" spans="2:24" x14ac:dyDescent="0.25">
      <c r="B792" s="1">
        <v>41297</v>
      </c>
      <c r="C792" s="13">
        <f>ROW()</f>
        <v>792</v>
      </c>
      <c r="D792">
        <v>0.08</v>
      </c>
      <c r="E792">
        <f t="shared" si="135"/>
        <v>0.08</v>
      </c>
      <c r="F792">
        <v>147.21</v>
      </c>
      <c r="G792">
        <v>55.88</v>
      </c>
      <c r="H792" s="10">
        <f t="shared" ref="H792:H855" ca="1" si="145">H791*(1+X792)</f>
        <v>0.58857126375232516</v>
      </c>
      <c r="I792">
        <v>22.49</v>
      </c>
      <c r="J792">
        <v>23.3</v>
      </c>
      <c r="K792">
        <v>22.7</v>
      </c>
      <c r="L792">
        <v>29.13</v>
      </c>
      <c r="M792">
        <f ca="1">INDIRECT(J$13&amp;ROW())</f>
        <v>23.3</v>
      </c>
      <c r="N792">
        <f t="shared" ca="1" si="136"/>
        <v>-2.8356964136780682E-2</v>
      </c>
      <c r="O792" s="14">
        <f t="shared" ca="1" si="137"/>
        <v>-2.8360137475825997E-2</v>
      </c>
      <c r="P792" s="14">
        <f t="shared" ca="1" si="138"/>
        <v>6.3231877468940701E-4</v>
      </c>
      <c r="Q792" s="14">
        <f t="shared" ca="1" si="139"/>
        <v>6.3231877468940701E-4</v>
      </c>
      <c r="R792">
        <f t="shared" ca="1" si="140"/>
        <v>43.889391199517618</v>
      </c>
      <c r="S792" t="str">
        <f t="shared" si="141"/>
        <v/>
      </c>
      <c r="T792" s="17" t="str">
        <f>IF(S792=1,R792/INDEX($R768:$R$2011,MATCH(1,S768:S791,0),1)-1,"")</f>
        <v/>
      </c>
      <c r="U792" s="16" t="str">
        <f t="shared" si="142"/>
        <v/>
      </c>
      <c r="V792" s="14" t="str">
        <f t="shared" si="143"/>
        <v/>
      </c>
      <c r="W792" s="14" t="str">
        <f t="shared" si="144"/>
        <v/>
      </c>
      <c r="X792">
        <f t="shared" ref="X792:X855" ca="1" si="146">NORMINV(RAND(), 0, 0.04)</f>
        <v>6.4624737471672801E-3</v>
      </c>
    </row>
    <row r="793" spans="2:24" x14ac:dyDescent="0.25">
      <c r="B793" s="1">
        <v>41298</v>
      </c>
      <c r="C793" s="13">
        <f>ROW()</f>
        <v>793</v>
      </c>
      <c r="D793">
        <v>7.0000000000000007E-2</v>
      </c>
      <c r="E793">
        <f t="shared" ref="E793:E856" si="147">IF(E$19="",D793,E$19)</f>
        <v>7.0000000000000007E-2</v>
      </c>
      <c r="F793">
        <v>147.25</v>
      </c>
      <c r="G793">
        <v>56.13</v>
      </c>
      <c r="H793" s="10">
        <f t="shared" ca="1" si="145"/>
        <v>0.59574739455105152</v>
      </c>
      <c r="I793">
        <v>22.53</v>
      </c>
      <c r="J793">
        <v>22.67</v>
      </c>
      <c r="K793">
        <v>22.57</v>
      </c>
      <c r="L793">
        <v>29.08</v>
      </c>
      <c r="M793">
        <f ca="1">INDIRECT(J$13&amp;ROW())</f>
        <v>22.67</v>
      </c>
      <c r="N793">
        <f t="shared" ca="1" si="136"/>
        <v>-2.7038626609442007E-2</v>
      </c>
      <c r="O793" s="14">
        <f t="shared" ca="1" si="137"/>
        <v>-2.7041403419306276E-2</v>
      </c>
      <c r="P793" s="14">
        <f t="shared" ca="1" si="138"/>
        <v>5.677361943050678E-4</v>
      </c>
      <c r="Q793" s="14">
        <f t="shared" ca="1" si="139"/>
        <v>5.677361943050678E-4</v>
      </c>
      <c r="R793">
        <f t="shared" ca="1" si="140"/>
        <v>42.70268233875813</v>
      </c>
      <c r="S793" t="str">
        <f t="shared" si="141"/>
        <v/>
      </c>
      <c r="T793" s="17" t="str">
        <f>IF(S793=1,R793/INDEX($R769:$R$2011,MATCH(1,S769:S792,0),1)-1,"")</f>
        <v/>
      </c>
      <c r="U793" s="16" t="str">
        <f t="shared" si="142"/>
        <v/>
      </c>
      <c r="V793" s="14" t="str">
        <f t="shared" si="143"/>
        <v/>
      </c>
      <c r="W793" s="14" t="str">
        <f t="shared" si="144"/>
        <v/>
      </c>
      <c r="X793">
        <f t="shared" ca="1" si="146"/>
        <v>1.2192458654838844E-2</v>
      </c>
    </row>
    <row r="794" spans="2:24" x14ac:dyDescent="0.25">
      <c r="B794" s="1">
        <v>41299</v>
      </c>
      <c r="C794" s="13">
        <f>ROW()</f>
        <v>794</v>
      </c>
      <c r="D794">
        <v>0.06</v>
      </c>
      <c r="E794">
        <f t="shared" si="147"/>
        <v>0.06</v>
      </c>
      <c r="F794">
        <v>148.08000000000001</v>
      </c>
      <c r="G794">
        <v>56.53</v>
      </c>
      <c r="H794" s="10">
        <f t="shared" ca="1" si="145"/>
        <v>0.57666047058931291</v>
      </c>
      <c r="I794">
        <v>22.43</v>
      </c>
      <c r="J794">
        <v>22.8</v>
      </c>
      <c r="K794">
        <v>22.39</v>
      </c>
      <c r="L794">
        <v>29.2</v>
      </c>
      <c r="M794">
        <f ca="1">INDIRECT(J$13&amp;ROW())</f>
        <v>22.8</v>
      </c>
      <c r="N794">
        <f t="shared" ref="N794:N857" ca="1" si="148">M794/M793-1</f>
        <v>5.7344508160563912E-3</v>
      </c>
      <c r="O794" s="14">
        <f t="shared" ref="O794:O857" ca="1" si="149">N794-((1+E794/100)^(1/252)-1)</f>
        <v>5.732070574842707E-3</v>
      </c>
      <c r="P794" s="14">
        <f t="shared" ref="P794:P857" ca="1" si="150">(O794-O$7)^2</f>
        <v>8.0035542612960737E-5</v>
      </c>
      <c r="Q794" s="14" t="str">
        <f t="shared" ref="Q794:Q857" ca="1" si="151">IF(O794&lt;0,(O794-O$7)^2,"")</f>
        <v/>
      </c>
      <c r="R794">
        <f t="shared" ref="R794:R857" ca="1" si="152">(N794+1)*R793</f>
        <v>42.94755877034342</v>
      </c>
      <c r="S794" t="str">
        <f t="shared" si="141"/>
        <v/>
      </c>
      <c r="T794" s="17" t="str">
        <f>IF(S794=1,R794/INDEX($R770:$R$2011,MATCH(1,S770:S793,0),1)-1,"")</f>
        <v/>
      </c>
      <c r="U794" s="16" t="str">
        <f t="shared" si="142"/>
        <v/>
      </c>
      <c r="V794" s="14" t="str">
        <f t="shared" si="143"/>
        <v/>
      </c>
      <c r="W794" s="14" t="str">
        <f t="shared" si="144"/>
        <v/>
      </c>
      <c r="X794">
        <f t="shared" ca="1" si="146"/>
        <v>-3.2038619281117071E-2</v>
      </c>
    </row>
    <row r="795" spans="2:24" x14ac:dyDescent="0.25">
      <c r="B795" s="1">
        <v>41302</v>
      </c>
      <c r="C795" s="13">
        <f>ROW()</f>
        <v>795</v>
      </c>
      <c r="D795">
        <v>0.06</v>
      </c>
      <c r="E795">
        <f t="shared" si="147"/>
        <v>0.06</v>
      </c>
      <c r="F795">
        <v>147.9</v>
      </c>
      <c r="G795">
        <v>56.4</v>
      </c>
      <c r="H795" s="10">
        <f t="shared" ca="1" si="145"/>
        <v>0.58035431854497443</v>
      </c>
      <c r="I795">
        <v>22.51</v>
      </c>
      <c r="J795">
        <v>22.95</v>
      </c>
      <c r="K795">
        <v>21.83</v>
      </c>
      <c r="L795">
        <v>29.21</v>
      </c>
      <c r="M795">
        <f ca="1">INDIRECT(J$13&amp;ROW())</f>
        <v>22.95</v>
      </c>
      <c r="N795">
        <f t="shared" ca="1" si="148"/>
        <v>6.5789473684210176E-3</v>
      </c>
      <c r="O795" s="14">
        <f t="shared" ca="1" si="149"/>
        <v>6.5765671272073334E-3</v>
      </c>
      <c r="P795" s="14">
        <f t="shared" ca="1" si="150"/>
        <v>9.5858886097751668E-5</v>
      </c>
      <c r="Q795" s="14" t="str">
        <f t="shared" ca="1" si="151"/>
        <v/>
      </c>
      <c r="R795">
        <f t="shared" ca="1" si="152"/>
        <v>43.230108499095678</v>
      </c>
      <c r="S795" t="str">
        <f t="shared" si="141"/>
        <v/>
      </c>
      <c r="T795" s="17" t="str">
        <f>IF(S795=1,R795/INDEX($R771:$R$2011,MATCH(1,S771:S794,0),1)-1,"")</f>
        <v/>
      </c>
      <c r="U795" s="16" t="str">
        <f t="shared" si="142"/>
        <v/>
      </c>
      <c r="V795" s="14" t="str">
        <f t="shared" si="143"/>
        <v/>
      </c>
      <c r="W795" s="14" t="str">
        <f t="shared" si="144"/>
        <v/>
      </c>
      <c r="X795">
        <f t="shared" ca="1" si="146"/>
        <v>6.4055855118466676E-3</v>
      </c>
    </row>
    <row r="796" spans="2:24" x14ac:dyDescent="0.25">
      <c r="B796" s="1">
        <v>41303</v>
      </c>
      <c r="C796" s="13">
        <f>ROW()</f>
        <v>796</v>
      </c>
      <c r="D796">
        <v>0.06</v>
      </c>
      <c r="E796">
        <f t="shared" si="147"/>
        <v>0.06</v>
      </c>
      <c r="F796">
        <v>148.47999999999999</v>
      </c>
      <c r="G796">
        <v>56.56</v>
      </c>
      <c r="H796" s="10">
        <f t="shared" ca="1" si="145"/>
        <v>0.578422517869143</v>
      </c>
      <c r="I796">
        <v>22.37</v>
      </c>
      <c r="J796">
        <v>23.57</v>
      </c>
      <c r="K796">
        <v>22.46</v>
      </c>
      <c r="L796">
        <v>29.31</v>
      </c>
      <c r="M796">
        <f ca="1">INDIRECT(J$13&amp;ROW())</f>
        <v>23.57</v>
      </c>
      <c r="N796">
        <f t="shared" ca="1" si="148"/>
        <v>2.7015250544662361E-2</v>
      </c>
      <c r="O796" s="14">
        <f t="shared" ca="1" si="149"/>
        <v>2.7012870303448677E-2</v>
      </c>
      <c r="P796" s="14">
        <f t="shared" ca="1" si="150"/>
        <v>9.1367505410247529E-4</v>
      </c>
      <c r="Q796" s="14" t="str">
        <f t="shared" ca="1" si="151"/>
        <v/>
      </c>
      <c r="R796">
        <f t="shared" ca="1" si="152"/>
        <v>44.397980711271686</v>
      </c>
      <c r="S796" t="str">
        <f t="shared" si="141"/>
        <v/>
      </c>
      <c r="T796" s="17" t="str">
        <f>IF(S796=1,R796/INDEX($R772:$R$2011,MATCH(1,S772:S795,0),1)-1,"")</f>
        <v/>
      </c>
      <c r="U796" s="16" t="str">
        <f t="shared" si="142"/>
        <v/>
      </c>
      <c r="V796" s="14" t="str">
        <f t="shared" si="143"/>
        <v/>
      </c>
      <c r="W796" s="14" t="str">
        <f t="shared" si="144"/>
        <v/>
      </c>
      <c r="X796">
        <f t="shared" ca="1" si="146"/>
        <v>-3.3286573634441997E-3</v>
      </c>
    </row>
    <row r="797" spans="2:24" x14ac:dyDescent="0.25">
      <c r="B797" s="1">
        <v>41304</v>
      </c>
      <c r="C797" s="13">
        <f>ROW()</f>
        <v>797</v>
      </c>
      <c r="D797">
        <v>0.06</v>
      </c>
      <c r="E797">
        <f t="shared" si="147"/>
        <v>0.06</v>
      </c>
      <c r="F797">
        <v>147.9</v>
      </c>
      <c r="G797">
        <v>56.39</v>
      </c>
      <c r="H797" s="10">
        <f t="shared" ca="1" si="145"/>
        <v>0.58294377460554569</v>
      </c>
      <c r="I797">
        <v>22.86</v>
      </c>
      <c r="J797">
        <v>22.86</v>
      </c>
      <c r="K797">
        <v>21.07</v>
      </c>
      <c r="L797">
        <v>28.68</v>
      </c>
      <c r="M797">
        <f ca="1">INDIRECT(J$13&amp;ROW())</f>
        <v>22.86</v>
      </c>
      <c r="N797">
        <f t="shared" ca="1" si="148"/>
        <v>-3.0123037759864246E-2</v>
      </c>
      <c r="O797" s="14">
        <f t="shared" ca="1" si="149"/>
        <v>-3.012541800107793E-2</v>
      </c>
      <c r="P797" s="14">
        <f t="shared" ca="1" si="150"/>
        <v>7.2421429979486226E-4</v>
      </c>
      <c r="Q797" s="14">
        <f t="shared" ca="1" si="151"/>
        <v>7.2421429979486226E-4</v>
      </c>
      <c r="R797">
        <f t="shared" ca="1" si="152"/>
        <v>43.060578661844325</v>
      </c>
      <c r="S797" t="str">
        <f t="shared" si="141"/>
        <v/>
      </c>
      <c r="T797" s="17" t="str">
        <f>IF(S797=1,R797/INDEX($R773:$R$2011,MATCH(1,S773:S796,0),1)-1,"")</f>
        <v/>
      </c>
      <c r="U797" s="16" t="str">
        <f t="shared" si="142"/>
        <v/>
      </c>
      <c r="V797" s="14" t="str">
        <f t="shared" si="143"/>
        <v/>
      </c>
      <c r="W797" s="14" t="str">
        <f t="shared" si="144"/>
        <v/>
      </c>
      <c r="X797">
        <f t="shared" ca="1" si="146"/>
        <v>7.8165296072128885E-3</v>
      </c>
    </row>
    <row r="798" spans="2:24" x14ac:dyDescent="0.25">
      <c r="B798" s="1">
        <v>41305</v>
      </c>
      <c r="C798" s="13">
        <f>ROW()</f>
        <v>798</v>
      </c>
      <c r="D798">
        <v>0.06</v>
      </c>
      <c r="E798">
        <f t="shared" si="147"/>
        <v>0.06</v>
      </c>
      <c r="F798">
        <v>147.53</v>
      </c>
      <c r="G798">
        <v>56.37</v>
      </c>
      <c r="H798" s="10">
        <f t="shared" ca="1" si="145"/>
        <v>0.59817167379925618</v>
      </c>
      <c r="I798">
        <v>22.86</v>
      </c>
      <c r="J798">
        <v>24.27</v>
      </c>
      <c r="K798">
        <v>20.94</v>
      </c>
      <c r="L798">
        <v>28.79</v>
      </c>
      <c r="M798">
        <f ca="1">INDIRECT(J$13&amp;ROW())</f>
        <v>24.27</v>
      </c>
      <c r="N798">
        <f t="shared" ca="1" si="148"/>
        <v>6.1679790026246684E-2</v>
      </c>
      <c r="O798" s="14">
        <f t="shared" ca="1" si="149"/>
        <v>6.1677409785032999E-2</v>
      </c>
      <c r="P798" s="14">
        <f t="shared" ca="1" si="150"/>
        <v>4.2109194640012875E-3</v>
      </c>
      <c r="Q798" s="14" t="str">
        <f t="shared" ca="1" si="151"/>
        <v/>
      </c>
      <c r="R798">
        <f t="shared" ca="1" si="152"/>
        <v>45.716546112115559</v>
      </c>
      <c r="S798">
        <f t="shared" si="141"/>
        <v>1</v>
      </c>
      <c r="T798" s="17">
        <f ca="1">IF(S798=1,R798/INDEX($R774:$R$2011,MATCH(1,S774:S797,0),1)-1,"")</f>
        <v>-0.31498729889923782</v>
      </c>
      <c r="U798" s="16">
        <f t="shared" ca="1" si="142"/>
        <v>-0.31503728515450635</v>
      </c>
      <c r="V798" s="14">
        <f t="shared" ca="1" si="143"/>
        <v>6.401320250298452E-2</v>
      </c>
      <c r="W798" s="14">
        <f t="shared" ca="1" si="144"/>
        <v>6.401320250298452E-2</v>
      </c>
      <c r="X798">
        <f t="shared" ca="1" si="146"/>
        <v>2.6122414985930126E-2</v>
      </c>
    </row>
    <row r="799" spans="2:24" x14ac:dyDescent="0.25">
      <c r="B799" s="1">
        <v>41306</v>
      </c>
      <c r="C799" s="13">
        <f>ROW()</f>
        <v>799</v>
      </c>
      <c r="D799">
        <v>0.05</v>
      </c>
      <c r="E799">
        <f t="shared" si="147"/>
        <v>0.05</v>
      </c>
      <c r="F799">
        <v>149.05000000000001</v>
      </c>
      <c r="G799">
        <v>56.89</v>
      </c>
      <c r="H799" s="10">
        <f t="shared" ca="1" si="145"/>
        <v>0.58363557229402918</v>
      </c>
      <c r="I799">
        <v>22.75</v>
      </c>
      <c r="J799">
        <v>24.34</v>
      </c>
      <c r="K799">
        <v>22.04</v>
      </c>
      <c r="L799">
        <v>28.88</v>
      </c>
      <c r="M799">
        <f ca="1">INDIRECT(J$13&amp;ROW())</f>
        <v>24.34</v>
      </c>
      <c r="N799">
        <f t="shared" ca="1" si="148"/>
        <v>2.8842192006592882E-3</v>
      </c>
      <c r="O799" s="14">
        <f t="shared" ca="1" si="149"/>
        <v>2.8822355675741651E-3</v>
      </c>
      <c r="P799" s="14">
        <f t="shared" ca="1" si="150"/>
        <v>3.7166380400464488E-5</v>
      </c>
      <c r="Q799" s="14" t="str">
        <f t="shared" ca="1" si="151"/>
        <v/>
      </c>
      <c r="R799">
        <f t="shared" ca="1" si="152"/>
        <v>45.848402652199951</v>
      </c>
      <c r="S799" t="str">
        <f t="shared" si="141"/>
        <v/>
      </c>
      <c r="T799" s="17" t="str">
        <f>IF(S799=1,R799/INDEX($R775:$R$2011,MATCH(1,S775:S798,0),1)-1,"")</f>
        <v/>
      </c>
      <c r="U799" s="16" t="str">
        <f t="shared" si="142"/>
        <v/>
      </c>
      <c r="V799" s="14" t="str">
        <f t="shared" si="143"/>
        <v/>
      </c>
      <c r="W799" s="14" t="str">
        <f t="shared" si="144"/>
        <v/>
      </c>
      <c r="X799">
        <f t="shared" ca="1" si="146"/>
        <v>-2.4300885752248522E-2</v>
      </c>
    </row>
    <row r="800" spans="2:24" x14ac:dyDescent="0.25">
      <c r="B800" s="1">
        <v>41309</v>
      </c>
      <c r="C800" s="13">
        <f>ROW()</f>
        <v>800</v>
      </c>
      <c r="D800">
        <v>7.0000000000000007E-2</v>
      </c>
      <c r="E800">
        <f t="shared" si="147"/>
        <v>7.0000000000000007E-2</v>
      </c>
      <c r="F800">
        <v>147.38</v>
      </c>
      <c r="G800">
        <v>56.32</v>
      </c>
      <c r="H800" s="10">
        <f t="shared" ca="1" si="145"/>
        <v>0.59031887841545849</v>
      </c>
      <c r="I800">
        <v>23.36</v>
      </c>
      <c r="J800">
        <v>23.09</v>
      </c>
      <c r="K800">
        <v>20.61</v>
      </c>
      <c r="L800">
        <v>28.12</v>
      </c>
      <c r="M800">
        <f ca="1">INDIRECT(J$13&amp;ROW())</f>
        <v>23.09</v>
      </c>
      <c r="N800">
        <f t="shared" ca="1" si="148"/>
        <v>-5.1355792933442945E-2</v>
      </c>
      <c r="O800" s="14">
        <f t="shared" ca="1" si="149"/>
        <v>-5.1358569743307214E-2</v>
      </c>
      <c r="P800" s="14">
        <f t="shared" ca="1" si="150"/>
        <v>2.3178814927725284E-3</v>
      </c>
      <c r="Q800" s="14">
        <f t="shared" ca="1" si="151"/>
        <v>2.3178814927725284E-3</v>
      </c>
      <c r="R800">
        <f t="shared" ca="1" si="152"/>
        <v>43.493821579264456</v>
      </c>
      <c r="S800" t="str">
        <f t="shared" si="141"/>
        <v/>
      </c>
      <c r="T800" s="17" t="str">
        <f>IF(S800=1,R800/INDEX($R776:$R$2011,MATCH(1,S776:S799,0),1)-1,"")</f>
        <v/>
      </c>
      <c r="U800" s="16" t="str">
        <f t="shared" si="142"/>
        <v/>
      </c>
      <c r="V800" s="14" t="str">
        <f t="shared" si="143"/>
        <v/>
      </c>
      <c r="W800" s="14" t="str">
        <f t="shared" si="144"/>
        <v/>
      </c>
      <c r="X800">
        <f t="shared" ca="1" si="146"/>
        <v>1.1451163086513139E-2</v>
      </c>
    </row>
    <row r="801" spans="2:24" x14ac:dyDescent="0.25">
      <c r="B801" s="1">
        <v>41310</v>
      </c>
      <c r="C801" s="13">
        <f>ROW()</f>
        <v>801</v>
      </c>
      <c r="D801">
        <v>0.06</v>
      </c>
      <c r="E801">
        <f t="shared" si="147"/>
        <v>0.06</v>
      </c>
      <c r="F801">
        <v>148.86000000000001</v>
      </c>
      <c r="G801">
        <v>56.8</v>
      </c>
      <c r="H801" s="10">
        <f t="shared" ca="1" si="145"/>
        <v>0.62156055917953068</v>
      </c>
      <c r="I801">
        <v>22.89</v>
      </c>
      <c r="J801">
        <v>24.68</v>
      </c>
      <c r="K801">
        <v>21.49</v>
      </c>
      <c r="L801">
        <v>28.66</v>
      </c>
      <c r="M801">
        <f ca="1">INDIRECT(J$13&amp;ROW())</f>
        <v>24.68</v>
      </c>
      <c r="N801">
        <f t="shared" ca="1" si="148"/>
        <v>6.8860978778692017E-2</v>
      </c>
      <c r="O801" s="14">
        <f t="shared" ca="1" si="149"/>
        <v>6.8858598537478333E-2</v>
      </c>
      <c r="P801" s="14">
        <f t="shared" ca="1" si="150"/>
        <v>5.1944865602840552E-3</v>
      </c>
      <c r="Q801" s="14" t="str">
        <f t="shared" ca="1" si="151"/>
        <v/>
      </c>
      <c r="R801">
        <f t="shared" ca="1" si="152"/>
        <v>46.488848704038404</v>
      </c>
      <c r="S801" t="str">
        <f t="shared" si="141"/>
        <v/>
      </c>
      <c r="T801" s="17" t="str">
        <f>IF(S801=1,R801/INDEX($R777:$R$2011,MATCH(1,S777:S800,0),1)-1,"")</f>
        <v/>
      </c>
      <c r="U801" s="16" t="str">
        <f t="shared" si="142"/>
        <v/>
      </c>
      <c r="V801" s="14" t="str">
        <f t="shared" si="143"/>
        <v/>
      </c>
      <c r="W801" s="14" t="str">
        <f t="shared" si="144"/>
        <v/>
      </c>
      <c r="X801">
        <f t="shared" ca="1" si="146"/>
        <v>5.2923397686232686E-2</v>
      </c>
    </row>
    <row r="802" spans="2:24" x14ac:dyDescent="0.25">
      <c r="B802" s="1">
        <v>41311</v>
      </c>
      <c r="C802" s="13">
        <f>ROW()</f>
        <v>802</v>
      </c>
      <c r="D802">
        <v>0.06</v>
      </c>
      <c r="E802">
        <f t="shared" si="147"/>
        <v>0.06</v>
      </c>
      <c r="F802">
        <v>148.97</v>
      </c>
      <c r="G802">
        <v>56.99</v>
      </c>
      <c r="H802" s="10">
        <f t="shared" ca="1" si="145"/>
        <v>0.52506755987228049</v>
      </c>
      <c r="I802">
        <v>22.78</v>
      </c>
      <c r="J802">
        <v>23.67</v>
      </c>
      <c r="K802">
        <v>21.58</v>
      </c>
      <c r="L802">
        <v>28.82</v>
      </c>
      <c r="M802">
        <f ca="1">INDIRECT(J$13&amp;ROW())</f>
        <v>23.67</v>
      </c>
      <c r="N802">
        <f t="shared" ca="1" si="148"/>
        <v>-4.0923824959481325E-2</v>
      </c>
      <c r="O802" s="14">
        <f t="shared" ca="1" si="149"/>
        <v>-4.0926205200695009E-2</v>
      </c>
      <c r="P802" s="14">
        <f t="shared" ca="1" si="150"/>
        <v>1.4221962408185326E-3</v>
      </c>
      <c r="Q802" s="14">
        <f t="shared" ca="1" si="151"/>
        <v>1.4221962408185326E-3</v>
      </c>
      <c r="R802">
        <f t="shared" ca="1" si="152"/>
        <v>44.586347197106527</v>
      </c>
      <c r="S802" t="str">
        <f t="shared" si="141"/>
        <v/>
      </c>
      <c r="T802" s="17" t="str">
        <f>IF(S802=1,R802/INDEX($R778:$R$2011,MATCH(1,S778:S801,0),1)-1,"")</f>
        <v/>
      </c>
      <c r="U802" s="16" t="str">
        <f t="shared" si="142"/>
        <v/>
      </c>
      <c r="V802" s="14" t="str">
        <f t="shared" si="143"/>
        <v/>
      </c>
      <c r="W802" s="14" t="str">
        <f t="shared" si="144"/>
        <v/>
      </c>
      <c r="X802">
        <f t="shared" ca="1" si="146"/>
        <v>-0.1552431181196928</v>
      </c>
    </row>
    <row r="803" spans="2:24" x14ac:dyDescent="0.25">
      <c r="B803" s="1">
        <v>41312</v>
      </c>
      <c r="C803" s="13">
        <f>ROW()</f>
        <v>803</v>
      </c>
      <c r="D803">
        <v>0.06</v>
      </c>
      <c r="E803">
        <f t="shared" si="147"/>
        <v>0.06</v>
      </c>
      <c r="F803">
        <v>148.78</v>
      </c>
      <c r="G803">
        <v>56.87</v>
      </c>
      <c r="H803" s="10">
        <f t="shared" ca="1" si="145"/>
        <v>0.51930956973384124</v>
      </c>
      <c r="I803">
        <v>22.75</v>
      </c>
      <c r="J803">
        <v>23.55</v>
      </c>
      <c r="K803">
        <v>21.65</v>
      </c>
      <c r="L803">
        <v>28.86</v>
      </c>
      <c r="M803">
        <f ca="1">INDIRECT(J$13&amp;ROW())</f>
        <v>23.55</v>
      </c>
      <c r="N803">
        <f t="shared" ca="1" si="148"/>
        <v>-5.069708491761804E-3</v>
      </c>
      <c r="O803" s="14">
        <f t="shared" ca="1" si="149"/>
        <v>-5.0720887329754882E-3</v>
      </c>
      <c r="P803" s="14">
        <f t="shared" ca="1" si="150"/>
        <v>3.4517951076287478E-6</v>
      </c>
      <c r="Q803" s="14">
        <f t="shared" ca="1" si="151"/>
        <v>3.4517951076287478E-6</v>
      </c>
      <c r="R803">
        <f t="shared" ca="1" si="152"/>
        <v>44.360307414104717</v>
      </c>
      <c r="S803" t="str">
        <f t="shared" si="141"/>
        <v/>
      </c>
      <c r="T803" s="17" t="str">
        <f>IF(S803=1,R803/INDEX($R779:$R$2011,MATCH(1,S779:S802,0),1)-1,"")</f>
        <v/>
      </c>
      <c r="U803" s="16" t="str">
        <f t="shared" si="142"/>
        <v/>
      </c>
      <c r="V803" s="14" t="str">
        <f t="shared" si="143"/>
        <v/>
      </c>
      <c r="W803" s="14" t="str">
        <f t="shared" si="144"/>
        <v/>
      </c>
      <c r="X803">
        <f t="shared" ca="1" si="146"/>
        <v>-1.0966189074487548E-2</v>
      </c>
    </row>
    <row r="804" spans="2:24" x14ac:dyDescent="0.25">
      <c r="B804" s="1">
        <v>41313</v>
      </c>
      <c r="C804" s="13">
        <f>ROW()</f>
        <v>804</v>
      </c>
      <c r="D804">
        <v>0.06</v>
      </c>
      <c r="E804">
        <f t="shared" si="147"/>
        <v>0.06</v>
      </c>
      <c r="F804">
        <v>149.6</v>
      </c>
      <c r="G804">
        <v>57.15</v>
      </c>
      <c r="H804" s="10">
        <f t="shared" ca="1" si="145"/>
        <v>0.47636956399078478</v>
      </c>
      <c r="I804">
        <v>22.53</v>
      </c>
      <c r="J804">
        <v>23.46</v>
      </c>
      <c r="K804">
        <v>22.11</v>
      </c>
      <c r="L804">
        <v>29.15</v>
      </c>
      <c r="M804">
        <f ca="1">INDIRECT(J$13&amp;ROW())</f>
        <v>23.46</v>
      </c>
      <c r="N804">
        <f t="shared" ca="1" si="148"/>
        <v>-3.8216560509554132E-3</v>
      </c>
      <c r="O804" s="14">
        <f t="shared" ca="1" si="149"/>
        <v>-3.8240362921690974E-3</v>
      </c>
      <c r="P804" s="14">
        <f t="shared" ca="1" si="150"/>
        <v>3.7191493093960909E-7</v>
      </c>
      <c r="Q804" s="14">
        <f t="shared" ca="1" si="151"/>
        <v>3.7191493093960909E-7</v>
      </c>
      <c r="R804">
        <f t="shared" ca="1" si="152"/>
        <v>44.190777576853364</v>
      </c>
      <c r="S804" t="str">
        <f t="shared" si="141"/>
        <v/>
      </c>
      <c r="T804" s="17" t="str">
        <f>IF(S804=1,R804/INDEX($R780:$R$2011,MATCH(1,S780:S803,0),1)-1,"")</f>
        <v/>
      </c>
      <c r="U804" s="16" t="str">
        <f t="shared" si="142"/>
        <v/>
      </c>
      <c r="V804" s="14" t="str">
        <f t="shared" si="143"/>
        <v/>
      </c>
      <c r="W804" s="14" t="str">
        <f t="shared" si="144"/>
        <v/>
      </c>
      <c r="X804">
        <f t="shared" ca="1" si="146"/>
        <v>-8.268672145800092E-2</v>
      </c>
    </row>
    <row r="805" spans="2:24" x14ac:dyDescent="0.25">
      <c r="B805" s="1">
        <v>41316</v>
      </c>
      <c r="C805" s="13">
        <f>ROW()</f>
        <v>805</v>
      </c>
      <c r="D805">
        <v>0.08</v>
      </c>
      <c r="E805">
        <f t="shared" si="147"/>
        <v>0.08</v>
      </c>
      <c r="F805">
        <v>149.57</v>
      </c>
      <c r="G805">
        <v>57.17</v>
      </c>
      <c r="H805" s="10">
        <f t="shared" ca="1" si="145"/>
        <v>0.47831285468520746</v>
      </c>
      <c r="I805">
        <v>22.1</v>
      </c>
      <c r="J805">
        <v>22.99</v>
      </c>
      <c r="K805">
        <v>22.48</v>
      </c>
      <c r="L805">
        <v>29.65</v>
      </c>
      <c r="M805">
        <f ca="1">INDIRECT(J$13&amp;ROW())</f>
        <v>22.99</v>
      </c>
      <c r="N805">
        <f t="shared" ca="1" si="148"/>
        <v>-2.0034100596760585E-2</v>
      </c>
      <c r="O805" s="14">
        <f t="shared" ca="1" si="149"/>
        <v>-2.0037273935805899E-2</v>
      </c>
      <c r="P805" s="14">
        <f t="shared" ca="1" si="150"/>
        <v>2.8301622016842627E-4</v>
      </c>
      <c r="Q805" s="14">
        <f t="shared" ca="1" si="151"/>
        <v>2.8301622016842627E-4</v>
      </c>
      <c r="R805">
        <f t="shared" ca="1" si="152"/>
        <v>43.305455093429615</v>
      </c>
      <c r="S805" t="str">
        <f t="shared" si="141"/>
        <v/>
      </c>
      <c r="T805" s="17" t="str">
        <f>IF(S805=1,R805/INDEX($R781:$R$2011,MATCH(1,S781:S804,0),1)-1,"")</f>
        <v/>
      </c>
      <c r="U805" s="16" t="str">
        <f t="shared" si="142"/>
        <v/>
      </c>
      <c r="V805" s="14" t="str">
        <f t="shared" si="143"/>
        <v/>
      </c>
      <c r="W805" s="14" t="str">
        <f t="shared" si="144"/>
        <v/>
      </c>
      <c r="X805">
        <f t="shared" ca="1" si="146"/>
        <v>4.0793762685902143E-3</v>
      </c>
    </row>
    <row r="806" spans="2:24" x14ac:dyDescent="0.25">
      <c r="B806" s="1">
        <v>41317</v>
      </c>
      <c r="C806" s="13">
        <f>ROW()</f>
        <v>806</v>
      </c>
      <c r="D806">
        <v>0.09</v>
      </c>
      <c r="E806">
        <f t="shared" si="147"/>
        <v>0.09</v>
      </c>
      <c r="F806">
        <v>149.82</v>
      </c>
      <c r="G806">
        <v>57.36</v>
      </c>
      <c r="H806" s="10">
        <f t="shared" ca="1" si="145"/>
        <v>0.48230757960370141</v>
      </c>
      <c r="I806">
        <v>22.07</v>
      </c>
      <c r="J806">
        <v>22.6</v>
      </c>
      <c r="K806">
        <v>22.72</v>
      </c>
      <c r="L806">
        <v>29.76</v>
      </c>
      <c r="M806">
        <f ca="1">INDIRECT(J$13&amp;ROW())</f>
        <v>22.6</v>
      </c>
      <c r="N806">
        <f t="shared" ca="1" si="148"/>
        <v>-1.6963897346672363E-2</v>
      </c>
      <c r="O806" s="14">
        <f t="shared" ca="1" si="149"/>
        <v>-1.696746717543629E-2</v>
      </c>
      <c r="P806" s="14">
        <f t="shared" ca="1" si="150"/>
        <v>1.8915268788530267E-4</v>
      </c>
      <c r="Q806" s="14">
        <f t="shared" ca="1" si="151"/>
        <v>1.8915268788530267E-4</v>
      </c>
      <c r="R806">
        <f t="shared" ca="1" si="152"/>
        <v>42.570825798673745</v>
      </c>
      <c r="S806" t="str">
        <f t="shared" si="141"/>
        <v/>
      </c>
      <c r="T806" s="17" t="str">
        <f>IF(S806=1,R806/INDEX($R782:$R$2011,MATCH(1,S782:S805,0),1)-1,"")</f>
        <v/>
      </c>
      <c r="U806" s="16" t="str">
        <f t="shared" si="142"/>
        <v/>
      </c>
      <c r="V806" s="14" t="str">
        <f t="shared" si="143"/>
        <v/>
      </c>
      <c r="W806" s="14" t="str">
        <f t="shared" si="144"/>
        <v/>
      </c>
      <c r="X806">
        <f t="shared" ca="1" si="146"/>
        <v>8.3516988501656543E-3</v>
      </c>
    </row>
    <row r="807" spans="2:24" x14ac:dyDescent="0.25">
      <c r="B807" s="1">
        <v>41318</v>
      </c>
      <c r="C807" s="13">
        <f>ROW()</f>
        <v>807</v>
      </c>
      <c r="D807">
        <v>0.09</v>
      </c>
      <c r="E807">
        <f t="shared" si="147"/>
        <v>0.09</v>
      </c>
      <c r="F807">
        <v>149.94999999999999</v>
      </c>
      <c r="G807">
        <v>57.37</v>
      </c>
      <c r="H807" s="10">
        <f t="shared" ca="1" si="145"/>
        <v>0.46122539263645795</v>
      </c>
      <c r="I807">
        <v>21.99</v>
      </c>
      <c r="J807">
        <v>22.37</v>
      </c>
      <c r="K807">
        <v>22.56</v>
      </c>
      <c r="L807">
        <v>29.78</v>
      </c>
      <c r="M807">
        <f ca="1">INDIRECT(J$13&amp;ROW())</f>
        <v>22.37</v>
      </c>
      <c r="N807">
        <f t="shared" ca="1" si="148"/>
        <v>-1.017699115044246E-2</v>
      </c>
      <c r="O807" s="14">
        <f t="shared" ca="1" si="149"/>
        <v>-1.0180560979206388E-2</v>
      </c>
      <c r="P807" s="14">
        <f t="shared" ca="1" si="150"/>
        <v>4.8530352388069521E-5</v>
      </c>
      <c r="Q807" s="14">
        <f t="shared" ca="1" si="151"/>
        <v>4.8530352388069521E-5</v>
      </c>
      <c r="R807">
        <f t="shared" ca="1" si="152"/>
        <v>42.137582881253614</v>
      </c>
      <c r="S807" t="str">
        <f t="shared" si="141"/>
        <v/>
      </c>
      <c r="T807" s="17" t="str">
        <f>IF(S807=1,R807/INDEX($R783:$R$2011,MATCH(1,S783:S806,0),1)-1,"")</f>
        <v/>
      </c>
      <c r="U807" s="16" t="str">
        <f t="shared" si="142"/>
        <v/>
      </c>
      <c r="V807" s="14" t="str">
        <f t="shared" si="143"/>
        <v/>
      </c>
      <c r="W807" s="14" t="str">
        <f t="shared" si="144"/>
        <v/>
      </c>
      <c r="X807">
        <f t="shared" ca="1" si="146"/>
        <v>-4.3711083671059303E-2</v>
      </c>
    </row>
    <row r="808" spans="2:24" x14ac:dyDescent="0.25">
      <c r="B808" s="1">
        <v>41319</v>
      </c>
      <c r="C808" s="13">
        <f>ROW()</f>
        <v>808</v>
      </c>
      <c r="D808">
        <v>0.09</v>
      </c>
      <c r="E808">
        <f t="shared" si="147"/>
        <v>0.09</v>
      </c>
      <c r="F808">
        <v>150.09</v>
      </c>
      <c r="G808">
        <v>57.51</v>
      </c>
      <c r="H808" s="10">
        <f t="shared" ca="1" si="145"/>
        <v>0.47244837422208846</v>
      </c>
      <c r="I808">
        <v>22.03</v>
      </c>
      <c r="J808">
        <v>22.49</v>
      </c>
      <c r="K808">
        <v>22.94</v>
      </c>
      <c r="L808">
        <v>29.77</v>
      </c>
      <c r="M808">
        <f ca="1">INDIRECT(J$13&amp;ROW())</f>
        <v>22.49</v>
      </c>
      <c r="N808">
        <f t="shared" ca="1" si="148"/>
        <v>5.3643272239605189E-3</v>
      </c>
      <c r="O808" s="14">
        <f t="shared" ca="1" si="149"/>
        <v>5.3607573951965914E-3</v>
      </c>
      <c r="P808" s="14">
        <f t="shared" ca="1" si="150"/>
        <v>7.3529688650428613E-5</v>
      </c>
      <c r="Q808" s="14" t="str">
        <f t="shared" ca="1" si="151"/>
        <v/>
      </c>
      <c r="R808">
        <f t="shared" ca="1" si="152"/>
        <v>42.363622664255416</v>
      </c>
      <c r="S808" t="str">
        <f t="shared" si="141"/>
        <v/>
      </c>
      <c r="T808" s="17" t="str">
        <f>IF(S808=1,R808/INDEX($R784:$R$2011,MATCH(1,S784:S807,0),1)-1,"")</f>
        <v/>
      </c>
      <c r="U808" s="16" t="str">
        <f t="shared" si="142"/>
        <v/>
      </c>
      <c r="V808" s="14" t="str">
        <f t="shared" si="143"/>
        <v/>
      </c>
      <c r="W808" s="14" t="str">
        <f t="shared" si="144"/>
        <v/>
      </c>
      <c r="X808">
        <f t="shared" ca="1" si="146"/>
        <v>2.4332965540942393E-2</v>
      </c>
    </row>
    <row r="809" spans="2:24" x14ac:dyDescent="0.25">
      <c r="B809" s="1">
        <v>41320</v>
      </c>
      <c r="C809" s="13">
        <f>ROW()</f>
        <v>809</v>
      </c>
      <c r="D809">
        <v>0.1</v>
      </c>
      <c r="E809">
        <f t="shared" si="147"/>
        <v>0.1</v>
      </c>
      <c r="F809">
        <v>149.91</v>
      </c>
      <c r="G809">
        <v>57.46</v>
      </c>
      <c r="H809" s="10">
        <f t="shared" ca="1" si="145"/>
        <v>0.46029066203042918</v>
      </c>
      <c r="I809">
        <v>22.08</v>
      </c>
      <c r="J809">
        <v>22.16</v>
      </c>
      <c r="K809">
        <v>23.12</v>
      </c>
      <c r="L809">
        <v>29.7</v>
      </c>
      <c r="M809">
        <f ca="1">INDIRECT(J$13&amp;ROW())</f>
        <v>22.16</v>
      </c>
      <c r="N809">
        <f t="shared" ca="1" si="148"/>
        <v>-1.4673188083592636E-2</v>
      </c>
      <c r="O809" s="14">
        <f t="shared" ca="1" si="149"/>
        <v>-1.4677154362621403E-2</v>
      </c>
      <c r="P809" s="14">
        <f t="shared" ca="1" si="150"/>
        <v>1.3139959767040748E-4</v>
      </c>
      <c r="Q809" s="14">
        <f t="shared" ca="1" si="151"/>
        <v>1.3139959767040748E-4</v>
      </c>
      <c r="R809">
        <f t="shared" ca="1" si="152"/>
        <v>41.742013261000452</v>
      </c>
      <c r="S809" t="str">
        <f t="shared" si="141"/>
        <v/>
      </c>
      <c r="T809" s="17" t="str">
        <f>IF(S809=1,R809/INDEX($R785:$R$2011,MATCH(1,S785:S808,0),1)-1,"")</f>
        <v/>
      </c>
      <c r="U809" s="16" t="str">
        <f t="shared" si="142"/>
        <v/>
      </c>
      <c r="V809" s="14" t="str">
        <f t="shared" si="143"/>
        <v/>
      </c>
      <c r="W809" s="14" t="str">
        <f t="shared" si="144"/>
        <v/>
      </c>
      <c r="X809">
        <f t="shared" ca="1" si="146"/>
        <v>-2.5733419469751884E-2</v>
      </c>
    </row>
    <row r="810" spans="2:24" x14ac:dyDescent="0.25">
      <c r="B810" s="1">
        <v>41324</v>
      </c>
      <c r="C810" s="13">
        <f>ROW()</f>
        <v>810</v>
      </c>
      <c r="D810">
        <v>0.12</v>
      </c>
      <c r="E810">
        <f t="shared" si="147"/>
        <v>0.12</v>
      </c>
      <c r="F810">
        <v>151.03</v>
      </c>
      <c r="G810">
        <v>57.85</v>
      </c>
      <c r="H810" s="10">
        <f t="shared" ca="1" si="145"/>
        <v>0.44341620304355173</v>
      </c>
      <c r="I810">
        <v>21.38</v>
      </c>
      <c r="J810">
        <v>21.97</v>
      </c>
      <c r="K810">
        <v>24.12</v>
      </c>
      <c r="L810">
        <v>30.59</v>
      </c>
      <c r="M810">
        <f ca="1">INDIRECT(J$13&amp;ROW())</f>
        <v>21.97</v>
      </c>
      <c r="N810">
        <f t="shared" ca="1" si="148"/>
        <v>-8.5740072202166173E-3</v>
      </c>
      <c r="O810" s="14">
        <f t="shared" ca="1" si="149"/>
        <v>-8.5787662814437171E-3</v>
      </c>
      <c r="P810" s="14">
        <f t="shared" ca="1" si="150"/>
        <v>2.8778700062773574E-5</v>
      </c>
      <c r="Q810" s="14">
        <f t="shared" ca="1" si="151"/>
        <v>2.8778700062773574E-5</v>
      </c>
      <c r="R810">
        <f t="shared" ca="1" si="152"/>
        <v>41.384116937914257</v>
      </c>
      <c r="S810" t="str">
        <f t="shared" si="141"/>
        <v/>
      </c>
      <c r="T810" s="17" t="str">
        <f>IF(S810=1,R810/INDEX($R786:$R$2011,MATCH(1,S786:S809,0),1)-1,"")</f>
        <v/>
      </c>
      <c r="U810" s="16" t="str">
        <f t="shared" si="142"/>
        <v/>
      </c>
      <c r="V810" s="14" t="str">
        <f t="shared" si="143"/>
        <v/>
      </c>
      <c r="W810" s="14" t="str">
        <f t="shared" si="144"/>
        <v/>
      </c>
      <c r="X810">
        <f t="shared" ca="1" si="146"/>
        <v>-3.6660441714027089E-2</v>
      </c>
    </row>
    <row r="811" spans="2:24" x14ac:dyDescent="0.25">
      <c r="B811" s="1">
        <v>41325</v>
      </c>
      <c r="C811" s="13">
        <f>ROW()</f>
        <v>811</v>
      </c>
      <c r="D811">
        <v>0.12</v>
      </c>
      <c r="E811">
        <f t="shared" si="147"/>
        <v>0.12</v>
      </c>
      <c r="F811">
        <v>149.15</v>
      </c>
      <c r="G811">
        <v>56.93</v>
      </c>
      <c r="H811" s="10">
        <f t="shared" ca="1" si="145"/>
        <v>0.46887500349619415</v>
      </c>
      <c r="I811">
        <v>21.9</v>
      </c>
      <c r="J811">
        <v>21.02</v>
      </c>
      <c r="K811">
        <v>21.98</v>
      </c>
      <c r="L811">
        <v>29.89</v>
      </c>
      <c r="M811">
        <f ca="1">INDIRECT(J$13&amp;ROW())</f>
        <v>21.02</v>
      </c>
      <c r="N811">
        <f t="shared" ca="1" si="148"/>
        <v>-4.3240782885753282E-2</v>
      </c>
      <c r="O811" s="14">
        <f t="shared" ca="1" si="149"/>
        <v>-4.3245541946980381E-2</v>
      </c>
      <c r="P811" s="14">
        <f t="shared" ca="1" si="150"/>
        <v>1.602509298269028E-3</v>
      </c>
      <c r="Q811" s="14">
        <f t="shared" ca="1" si="151"/>
        <v>1.602509298269028E-3</v>
      </c>
      <c r="R811">
        <f t="shared" ca="1" si="152"/>
        <v>39.594635322483285</v>
      </c>
      <c r="S811" t="str">
        <f t="shared" ref="S811:S874" si="153">IF(MONTH(B812)&lt;&gt;MONTH(B811),1,"")</f>
        <v/>
      </c>
      <c r="T811" s="17" t="str">
        <f>IF(S811=1,R811/INDEX($R787:$R$2011,MATCH(1,S787:S810,0),1)-1,"")</f>
        <v/>
      </c>
      <c r="U811" s="16" t="str">
        <f t="shared" ref="U811:U874" si="154">IF(S811=1,T811-((1+E811/100)^(1/12)-1),"")</f>
        <v/>
      </c>
      <c r="V811" s="14" t="str">
        <f t="shared" ref="V811:V874" si="155">IF(S811=1,(U811-U$7)^2,"")</f>
        <v/>
      </c>
      <c r="W811" s="14" t="str">
        <f t="shared" ref="W811:W874" si="156">IF(U811&lt;0,(U811-U$7)^2,"")</f>
        <v/>
      </c>
      <c r="X811">
        <f t="shared" ca="1" si="146"/>
        <v>5.741513340716136E-2</v>
      </c>
    </row>
    <row r="812" spans="2:24" x14ac:dyDescent="0.25">
      <c r="B812" s="1">
        <v>41326</v>
      </c>
      <c r="C812" s="13">
        <f>ROW()</f>
        <v>812</v>
      </c>
      <c r="D812">
        <v>0.12</v>
      </c>
      <c r="E812">
        <f t="shared" si="147"/>
        <v>0.12</v>
      </c>
      <c r="F812">
        <v>148.24</v>
      </c>
      <c r="G812">
        <v>56.4</v>
      </c>
      <c r="H812" s="10">
        <f t="shared" ca="1" si="145"/>
        <v>0.46972584916810928</v>
      </c>
      <c r="I812">
        <v>22.12</v>
      </c>
      <c r="J812">
        <v>22.83</v>
      </c>
      <c r="K812">
        <v>21.57</v>
      </c>
      <c r="L812">
        <v>29.46</v>
      </c>
      <c r="M812">
        <f ca="1">INDIRECT(J$13&amp;ROW())</f>
        <v>22.83</v>
      </c>
      <c r="N812">
        <f t="shared" ca="1" si="148"/>
        <v>8.6108468125594584E-2</v>
      </c>
      <c r="O812" s="14">
        <f t="shared" ca="1" si="149"/>
        <v>8.6103709064367484E-2</v>
      </c>
      <c r="P812" s="14">
        <f t="shared" ca="1" si="150"/>
        <v>7.9776867372490633E-3</v>
      </c>
      <c r="Q812" s="14" t="str">
        <f t="shared" ca="1" si="151"/>
        <v/>
      </c>
      <c r="R812">
        <f t="shared" ca="1" si="152"/>
        <v>43.004068716093876</v>
      </c>
      <c r="S812" t="str">
        <f t="shared" si="153"/>
        <v/>
      </c>
      <c r="T812" s="17" t="str">
        <f>IF(S812=1,R812/INDEX($R788:$R$2011,MATCH(1,S788:S811,0),1)-1,"")</f>
        <v/>
      </c>
      <c r="U812" s="16" t="str">
        <f t="shared" si="154"/>
        <v/>
      </c>
      <c r="V812" s="14" t="str">
        <f t="shared" si="155"/>
        <v/>
      </c>
      <c r="W812" s="14" t="str">
        <f t="shared" si="156"/>
        <v/>
      </c>
      <c r="X812">
        <f t="shared" ca="1" si="146"/>
        <v>1.8146535122808482E-3</v>
      </c>
    </row>
    <row r="813" spans="2:24" x14ac:dyDescent="0.25">
      <c r="B813" s="1">
        <v>41327</v>
      </c>
      <c r="C813" s="13">
        <f>ROW()</f>
        <v>813</v>
      </c>
      <c r="D813">
        <v>0.12</v>
      </c>
      <c r="E813">
        <f t="shared" si="147"/>
        <v>0.12</v>
      </c>
      <c r="F813">
        <v>149.69</v>
      </c>
      <c r="G813">
        <v>56.96</v>
      </c>
      <c r="H813" s="10">
        <f t="shared" ca="1" si="145"/>
        <v>0.47669594981083663</v>
      </c>
      <c r="I813">
        <v>21.7</v>
      </c>
      <c r="J813">
        <v>23.27</v>
      </c>
      <c r="K813">
        <v>22.3</v>
      </c>
      <c r="L813">
        <v>30.04</v>
      </c>
      <c r="M813">
        <f ca="1">INDIRECT(J$13&amp;ROW())</f>
        <v>23.27</v>
      </c>
      <c r="N813">
        <f t="shared" ca="1" si="148"/>
        <v>1.9272886552781587E-2</v>
      </c>
      <c r="O813" s="14">
        <f t="shared" ca="1" si="149"/>
        <v>1.9268127491554488E-2</v>
      </c>
      <c r="P813" s="14">
        <f t="shared" ca="1" si="150"/>
        <v>5.0545451017595629E-4</v>
      </c>
      <c r="Q813" s="14" t="str">
        <f t="shared" ca="1" si="151"/>
        <v/>
      </c>
      <c r="R813">
        <f t="shared" ca="1" si="152"/>
        <v>43.832881253767177</v>
      </c>
      <c r="S813" t="str">
        <f t="shared" si="153"/>
        <v/>
      </c>
      <c r="T813" s="17" t="str">
        <f>IF(S813=1,R813/INDEX($R789:$R$2011,MATCH(1,S789:S812,0),1)-1,"")</f>
        <v/>
      </c>
      <c r="U813" s="16" t="str">
        <f t="shared" si="154"/>
        <v/>
      </c>
      <c r="V813" s="14" t="str">
        <f t="shared" si="155"/>
        <v/>
      </c>
      <c r="W813" s="14" t="str">
        <f t="shared" si="156"/>
        <v/>
      </c>
      <c r="X813">
        <f t="shared" ca="1" si="146"/>
        <v>1.4838656750680164E-2</v>
      </c>
    </row>
    <row r="814" spans="2:24" x14ac:dyDescent="0.25">
      <c r="B814" s="1">
        <v>41330</v>
      </c>
      <c r="C814" s="13">
        <f>ROW()</f>
        <v>814</v>
      </c>
      <c r="D814">
        <v>0.11</v>
      </c>
      <c r="E814">
        <f t="shared" si="147"/>
        <v>0.11</v>
      </c>
      <c r="F814">
        <v>146.84</v>
      </c>
      <c r="G814">
        <v>55.83</v>
      </c>
      <c r="H814" s="10">
        <f t="shared" ca="1" si="145"/>
        <v>0.4884267965871158</v>
      </c>
      <c r="I814">
        <v>22.78</v>
      </c>
      <c r="J814">
        <v>22.48</v>
      </c>
      <c r="K814">
        <v>19.18</v>
      </c>
      <c r="L814">
        <v>28.64</v>
      </c>
      <c r="M814">
        <f ca="1">INDIRECT(J$13&amp;ROW())</f>
        <v>22.48</v>
      </c>
      <c r="N814">
        <f t="shared" ca="1" si="148"/>
        <v>-3.3949290932531073E-2</v>
      </c>
      <c r="O814" s="14">
        <f t="shared" ca="1" si="149"/>
        <v>-3.3953653622378233E-2</v>
      </c>
      <c r="P814" s="14">
        <f t="shared" ca="1" si="150"/>
        <v>9.4491474631982326E-4</v>
      </c>
      <c r="Q814" s="14">
        <f t="shared" ca="1" si="151"/>
        <v>9.4491474631982326E-4</v>
      </c>
      <c r="R814">
        <f t="shared" ca="1" si="152"/>
        <v>42.34478601567195</v>
      </c>
      <c r="S814" t="str">
        <f t="shared" si="153"/>
        <v/>
      </c>
      <c r="T814" s="17" t="str">
        <f>IF(S814=1,R814/INDEX($R790:$R$2011,MATCH(1,S790:S813,0),1)-1,"")</f>
        <v/>
      </c>
      <c r="U814" s="16" t="str">
        <f t="shared" si="154"/>
        <v/>
      </c>
      <c r="V814" s="14" t="str">
        <f t="shared" si="155"/>
        <v/>
      </c>
      <c r="W814" s="14" t="str">
        <f t="shared" si="156"/>
        <v/>
      </c>
      <c r="X814">
        <f t="shared" ca="1" si="146"/>
        <v>2.460865627436987E-2</v>
      </c>
    </row>
    <row r="815" spans="2:24" x14ac:dyDescent="0.25">
      <c r="B815" s="1">
        <v>41331</v>
      </c>
      <c r="C815" s="13">
        <f>ROW()</f>
        <v>815</v>
      </c>
      <c r="D815">
        <v>0.1</v>
      </c>
      <c r="E815">
        <f t="shared" si="147"/>
        <v>0.1</v>
      </c>
      <c r="F815">
        <v>147.85</v>
      </c>
      <c r="G815">
        <v>56.2</v>
      </c>
      <c r="H815" s="10">
        <f t="shared" ca="1" si="145"/>
        <v>0.50749683553176994</v>
      </c>
      <c r="I815">
        <v>22.42</v>
      </c>
      <c r="J815">
        <v>25.56</v>
      </c>
      <c r="K815">
        <v>19.440000000000001</v>
      </c>
      <c r="L815">
        <v>29.13</v>
      </c>
      <c r="M815">
        <f ca="1">INDIRECT(J$13&amp;ROW())</f>
        <v>25.56</v>
      </c>
      <c r="N815">
        <f t="shared" ca="1" si="148"/>
        <v>0.13701067615658347</v>
      </c>
      <c r="O815" s="14">
        <f t="shared" ca="1" si="149"/>
        <v>0.1370067098775547</v>
      </c>
      <c r="P815" s="14">
        <f t="shared" ca="1" si="150"/>
        <v>1.9661900203547057E-2</v>
      </c>
      <c r="Q815" s="14" t="str">
        <f t="shared" ca="1" si="151"/>
        <v/>
      </c>
      <c r="R815">
        <f t="shared" ca="1" si="152"/>
        <v>48.146473779385005</v>
      </c>
      <c r="S815" t="str">
        <f t="shared" si="153"/>
        <v/>
      </c>
      <c r="T815" s="17" t="str">
        <f>IF(S815=1,R815/INDEX($R791:$R$2011,MATCH(1,S791:S814,0),1)-1,"")</f>
        <v/>
      </c>
      <c r="U815" s="16" t="str">
        <f t="shared" si="154"/>
        <v/>
      </c>
      <c r="V815" s="14" t="str">
        <f t="shared" si="155"/>
        <v/>
      </c>
      <c r="W815" s="14" t="str">
        <f t="shared" si="156"/>
        <v/>
      </c>
      <c r="X815">
        <f t="shared" ca="1" si="146"/>
        <v>3.9043801605288954E-2</v>
      </c>
    </row>
    <row r="816" spans="2:24" x14ac:dyDescent="0.25">
      <c r="B816" s="1">
        <v>41332</v>
      </c>
      <c r="C816" s="13">
        <f>ROW()</f>
        <v>816</v>
      </c>
      <c r="D816">
        <v>0.1</v>
      </c>
      <c r="E816">
        <f t="shared" si="147"/>
        <v>0.1</v>
      </c>
      <c r="F816">
        <v>149.71</v>
      </c>
      <c r="G816">
        <v>56.99</v>
      </c>
      <c r="H816" s="10">
        <f t="shared" ca="1" si="145"/>
        <v>0.52247534464503975</v>
      </c>
      <c r="I816">
        <v>21.91</v>
      </c>
      <c r="J816">
        <v>24.93</v>
      </c>
      <c r="K816">
        <v>20.73</v>
      </c>
      <c r="L816">
        <v>29.68</v>
      </c>
      <c r="M816">
        <f ca="1">INDIRECT(J$13&amp;ROW())</f>
        <v>24.93</v>
      </c>
      <c r="N816">
        <f t="shared" ca="1" si="148"/>
        <v>-2.4647887323943629E-2</v>
      </c>
      <c r="O816" s="14">
        <f t="shared" ca="1" si="149"/>
        <v>-2.4651853602972396E-2</v>
      </c>
      <c r="P816" s="14">
        <f t="shared" ca="1" si="150"/>
        <v>4.5957350620529818E-4</v>
      </c>
      <c r="Q816" s="14">
        <f t="shared" ca="1" si="151"/>
        <v>4.5957350620529818E-4</v>
      </c>
      <c r="R816">
        <f t="shared" ca="1" si="152"/>
        <v>46.959764918625517</v>
      </c>
      <c r="S816" t="str">
        <f t="shared" si="153"/>
        <v/>
      </c>
      <c r="T816" s="17" t="str">
        <f>IF(S816=1,R816/INDEX($R792:$R$2011,MATCH(1,S792:S815,0),1)-1,"")</f>
        <v/>
      </c>
      <c r="U816" s="16" t="str">
        <f t="shared" si="154"/>
        <v/>
      </c>
      <c r="V816" s="14" t="str">
        <f t="shared" si="155"/>
        <v/>
      </c>
      <c r="W816" s="14" t="str">
        <f t="shared" si="156"/>
        <v/>
      </c>
      <c r="X816">
        <f t="shared" ca="1" si="146"/>
        <v>2.9514487706262971E-2</v>
      </c>
    </row>
    <row r="817" spans="2:24" x14ac:dyDescent="0.25">
      <c r="B817" s="1">
        <v>41333</v>
      </c>
      <c r="C817" s="13">
        <f>ROW()</f>
        <v>817</v>
      </c>
      <c r="D817">
        <v>0.1</v>
      </c>
      <c r="E817">
        <f t="shared" si="147"/>
        <v>0.1</v>
      </c>
      <c r="F817">
        <v>149.41999999999999</v>
      </c>
      <c r="G817">
        <v>56.92</v>
      </c>
      <c r="H817" s="10">
        <f t="shared" ca="1" si="145"/>
        <v>0.51409451612599977</v>
      </c>
      <c r="I817">
        <v>22.39</v>
      </c>
      <c r="J817">
        <v>23.27</v>
      </c>
      <c r="K817">
        <v>20.13</v>
      </c>
      <c r="L817">
        <v>29.2</v>
      </c>
      <c r="M817">
        <f ca="1">INDIRECT(J$13&amp;ROW())</f>
        <v>23.27</v>
      </c>
      <c r="N817">
        <f t="shared" ca="1" si="148"/>
        <v>-6.6586442037705584E-2</v>
      </c>
      <c r="O817" s="14">
        <f t="shared" ca="1" si="149"/>
        <v>-6.6590408316734351E-2</v>
      </c>
      <c r="P817" s="14">
        <f t="shared" ca="1" si="150"/>
        <v>4.0165453007496394E-3</v>
      </c>
      <c r="Q817" s="14">
        <f t="shared" ca="1" si="151"/>
        <v>4.0165453007496394E-3</v>
      </c>
      <c r="R817">
        <f t="shared" ca="1" si="152"/>
        <v>43.832881253767177</v>
      </c>
      <c r="S817">
        <f t="shared" si="153"/>
        <v>1</v>
      </c>
      <c r="T817" s="17">
        <f ca="1">IF(S817=1,R817/INDEX($R793:$R$2011,MATCH(1,S793:S816,0),1)-1,"")</f>
        <v>-4.1203131437989038E-2</v>
      </c>
      <c r="U817" s="16">
        <f t="shared" ca="1" si="154"/>
        <v>-4.1286426601262249E-2</v>
      </c>
      <c r="V817" s="14">
        <f t="shared" ca="1" si="155"/>
        <v>4.3025351938195472E-4</v>
      </c>
      <c r="W817" s="14">
        <f t="shared" ca="1" si="156"/>
        <v>4.3025351938195472E-4</v>
      </c>
      <c r="X817">
        <f t="shared" ca="1" si="146"/>
        <v>-1.6040620107602831E-2</v>
      </c>
    </row>
    <row r="818" spans="2:24" x14ac:dyDescent="0.25">
      <c r="B818" s="1">
        <v>41334</v>
      </c>
      <c r="C818" s="13">
        <f>ROW()</f>
        <v>818</v>
      </c>
      <c r="D818">
        <v>0.09</v>
      </c>
      <c r="E818">
        <f t="shared" si="147"/>
        <v>0.09</v>
      </c>
      <c r="F818">
        <v>149.91</v>
      </c>
      <c r="G818">
        <v>57.16</v>
      </c>
      <c r="H818" s="10">
        <f t="shared" ca="1" si="145"/>
        <v>0.50225882286566204</v>
      </c>
      <c r="I818">
        <v>22.48</v>
      </c>
      <c r="J818">
        <v>23.97</v>
      </c>
      <c r="K818">
        <v>19.809999999999999</v>
      </c>
      <c r="L818">
        <v>29.02</v>
      </c>
      <c r="M818">
        <f ca="1">INDIRECT(J$13&amp;ROW())</f>
        <v>23.97</v>
      </c>
      <c r="N818">
        <f t="shared" ca="1" si="148"/>
        <v>3.0081650193382048E-2</v>
      </c>
      <c r="O818" s="14">
        <f t="shared" ca="1" si="149"/>
        <v>3.0078080364618121E-2</v>
      </c>
      <c r="P818" s="14">
        <f t="shared" ca="1" si="150"/>
        <v>1.1083751333269751E-3</v>
      </c>
      <c r="Q818" s="14" t="str">
        <f t="shared" ca="1" si="151"/>
        <v/>
      </c>
      <c r="R818">
        <f t="shared" ca="1" si="152"/>
        <v>45.151446654611057</v>
      </c>
      <c r="S818" t="str">
        <f t="shared" si="153"/>
        <v/>
      </c>
      <c r="T818" s="17" t="str">
        <f>IF(S818=1,R818/INDEX($R794:$R$2011,MATCH(1,S794:S817,0),1)-1,"")</f>
        <v/>
      </c>
      <c r="U818" s="16" t="str">
        <f t="shared" si="154"/>
        <v/>
      </c>
      <c r="V818" s="14" t="str">
        <f t="shared" si="155"/>
        <v/>
      </c>
      <c r="W818" s="14" t="str">
        <f t="shared" si="156"/>
        <v/>
      </c>
      <c r="X818">
        <f t="shared" ca="1" si="146"/>
        <v>-2.3022407143197227E-2</v>
      </c>
    </row>
    <row r="819" spans="2:24" x14ac:dyDescent="0.25">
      <c r="B819" s="1">
        <v>41337</v>
      </c>
      <c r="C819" s="13">
        <f>ROW()</f>
        <v>819</v>
      </c>
      <c r="D819">
        <v>0.09</v>
      </c>
      <c r="E819">
        <f t="shared" si="147"/>
        <v>0.09</v>
      </c>
      <c r="F819">
        <v>150.71</v>
      </c>
      <c r="G819">
        <v>57.38</v>
      </c>
      <c r="H819" s="10">
        <f t="shared" ca="1" si="145"/>
        <v>0.51161569205983615</v>
      </c>
      <c r="I819">
        <v>22.04</v>
      </c>
      <c r="J819">
        <v>24.33</v>
      </c>
      <c r="K819">
        <v>20.79</v>
      </c>
      <c r="L819">
        <v>29.67</v>
      </c>
      <c r="M819">
        <f ca="1">INDIRECT(J$13&amp;ROW())</f>
        <v>24.33</v>
      </c>
      <c r="N819">
        <f t="shared" ca="1" si="148"/>
        <v>1.5018773466833446E-2</v>
      </c>
      <c r="O819" s="14">
        <f t="shared" ca="1" si="149"/>
        <v>1.5015203638069519E-2</v>
      </c>
      <c r="P819" s="14">
        <f t="shared" ca="1" si="150"/>
        <v>3.3231071974885442E-4</v>
      </c>
      <c r="Q819" s="14" t="str">
        <f t="shared" ca="1" si="151"/>
        <v/>
      </c>
      <c r="R819">
        <f t="shared" ca="1" si="152"/>
        <v>45.829566003616478</v>
      </c>
      <c r="S819" t="str">
        <f t="shared" si="153"/>
        <v/>
      </c>
      <c r="T819" s="17" t="str">
        <f>IF(S819=1,R819/INDEX($R795:$R$2011,MATCH(1,S795:S818,0),1)-1,"")</f>
        <v/>
      </c>
      <c r="U819" s="16" t="str">
        <f t="shared" si="154"/>
        <v/>
      </c>
      <c r="V819" s="14" t="str">
        <f t="shared" si="155"/>
        <v/>
      </c>
      <c r="W819" s="14" t="str">
        <f t="shared" si="156"/>
        <v/>
      </c>
      <c r="X819">
        <f t="shared" ca="1" si="146"/>
        <v>1.8629576561319573E-2</v>
      </c>
    </row>
    <row r="820" spans="2:24" x14ac:dyDescent="0.25">
      <c r="B820" s="1">
        <v>41338</v>
      </c>
      <c r="C820" s="13">
        <f>ROW()</f>
        <v>820</v>
      </c>
      <c r="D820">
        <v>0.09</v>
      </c>
      <c r="E820">
        <f t="shared" si="147"/>
        <v>0.09</v>
      </c>
      <c r="F820">
        <v>152.06</v>
      </c>
      <c r="G820">
        <v>57.98</v>
      </c>
      <c r="H820" s="10">
        <f t="shared" ca="1" si="145"/>
        <v>0.51091881684001161</v>
      </c>
      <c r="I820">
        <v>21.65</v>
      </c>
      <c r="J820">
        <v>23.06</v>
      </c>
      <c r="K820">
        <v>21.49</v>
      </c>
      <c r="L820">
        <v>30.1</v>
      </c>
      <c r="M820">
        <f ca="1">INDIRECT(J$13&amp;ROW())</f>
        <v>23.06</v>
      </c>
      <c r="N820">
        <f t="shared" ca="1" si="148"/>
        <v>-5.2198931360460277E-2</v>
      </c>
      <c r="O820" s="14">
        <f t="shared" ca="1" si="149"/>
        <v>-5.2202501189224204E-2</v>
      </c>
      <c r="P820" s="14">
        <f t="shared" ca="1" si="150"/>
        <v>2.3998548284409607E-3</v>
      </c>
      <c r="Q820" s="14">
        <f t="shared" ca="1" si="151"/>
        <v>2.3998548284409607E-3</v>
      </c>
      <c r="R820">
        <f t="shared" ca="1" si="152"/>
        <v>43.437311633514014</v>
      </c>
      <c r="S820" t="str">
        <f t="shared" si="153"/>
        <v/>
      </c>
      <c r="T820" s="17" t="str">
        <f>IF(S820=1,R820/INDEX($R796:$R$2011,MATCH(1,S796:S819,0),1)-1,"")</f>
        <v/>
      </c>
      <c r="U820" s="16" t="str">
        <f t="shared" si="154"/>
        <v/>
      </c>
      <c r="V820" s="14" t="str">
        <f t="shared" si="155"/>
        <v/>
      </c>
      <c r="W820" s="14" t="str">
        <f t="shared" si="156"/>
        <v/>
      </c>
      <c r="X820">
        <f t="shared" ca="1" si="146"/>
        <v>-1.3621068130627188E-3</v>
      </c>
    </row>
    <row r="821" spans="2:24" x14ac:dyDescent="0.25">
      <c r="B821" s="1">
        <v>41339</v>
      </c>
      <c r="C821" s="13">
        <f>ROW()</f>
        <v>821</v>
      </c>
      <c r="D821">
        <v>0.09</v>
      </c>
      <c r="E821">
        <f t="shared" si="147"/>
        <v>0.09</v>
      </c>
      <c r="F821">
        <v>152.26</v>
      </c>
      <c r="G821">
        <v>58.04</v>
      </c>
      <c r="H821" s="10">
        <f t="shared" ca="1" si="145"/>
        <v>0.49446632882146069</v>
      </c>
      <c r="I821">
        <v>21.57</v>
      </c>
      <c r="J821">
        <v>22.28</v>
      </c>
      <c r="K821">
        <v>21.39</v>
      </c>
      <c r="L821">
        <v>30.16</v>
      </c>
      <c r="M821">
        <f ca="1">INDIRECT(J$13&amp;ROW())</f>
        <v>22.28</v>
      </c>
      <c r="N821">
        <f t="shared" ca="1" si="148"/>
        <v>-3.3824804856894986E-2</v>
      </c>
      <c r="O821" s="14">
        <f t="shared" ca="1" si="149"/>
        <v>-3.3828374685658913E-2</v>
      </c>
      <c r="P821" s="14">
        <f t="shared" ca="1" si="150"/>
        <v>9.3722842599657614E-4</v>
      </c>
      <c r="Q821" s="14">
        <f t="shared" ca="1" si="151"/>
        <v>9.3722842599657614E-4</v>
      </c>
      <c r="R821">
        <f t="shared" ca="1" si="152"/>
        <v>41.968053044002268</v>
      </c>
      <c r="S821" t="str">
        <f t="shared" si="153"/>
        <v/>
      </c>
      <c r="T821" s="17" t="str">
        <f>IF(S821=1,R821/INDEX($R797:$R$2011,MATCH(1,S797:S820,0),1)-1,"")</f>
        <v/>
      </c>
      <c r="U821" s="16" t="str">
        <f t="shared" si="154"/>
        <v/>
      </c>
      <c r="V821" s="14" t="str">
        <f t="shared" si="155"/>
        <v/>
      </c>
      <c r="W821" s="14" t="str">
        <f t="shared" si="156"/>
        <v/>
      </c>
      <c r="X821">
        <f t="shared" ca="1" si="146"/>
        <v>-3.220176567445323E-2</v>
      </c>
    </row>
    <row r="822" spans="2:24" x14ac:dyDescent="0.25">
      <c r="B822" s="1">
        <v>41340</v>
      </c>
      <c r="C822" s="13">
        <f>ROW()</f>
        <v>822</v>
      </c>
      <c r="D822">
        <v>0.09</v>
      </c>
      <c r="E822">
        <f t="shared" si="147"/>
        <v>0.09</v>
      </c>
      <c r="F822">
        <v>152.54</v>
      </c>
      <c r="G822">
        <v>58.21</v>
      </c>
      <c r="H822" s="10">
        <f t="shared" ca="1" si="145"/>
        <v>0.48254450680596206</v>
      </c>
      <c r="I822">
        <v>21.48</v>
      </c>
      <c r="J822">
        <v>22.39</v>
      </c>
      <c r="K822">
        <v>21.84</v>
      </c>
      <c r="L822">
        <v>30.35</v>
      </c>
      <c r="M822">
        <f ca="1">INDIRECT(J$13&amp;ROW())</f>
        <v>22.39</v>
      </c>
      <c r="N822">
        <f t="shared" ca="1" si="148"/>
        <v>4.9371633752244293E-3</v>
      </c>
      <c r="O822" s="14">
        <f t="shared" ca="1" si="149"/>
        <v>4.9335935464605019E-3</v>
      </c>
      <c r="P822" s="14">
        <f t="shared" ca="1" si="150"/>
        <v>6.6386344242698526E-5</v>
      </c>
      <c r="Q822" s="14" t="str">
        <f t="shared" ca="1" si="151"/>
        <v/>
      </c>
      <c r="R822">
        <f t="shared" ca="1" si="152"/>
        <v>42.175256178420589</v>
      </c>
      <c r="S822" t="str">
        <f t="shared" si="153"/>
        <v/>
      </c>
      <c r="T822" s="17" t="str">
        <f>IF(S822=1,R822/INDEX($R798:$R$2011,MATCH(1,S798:S821,0),1)-1,"")</f>
        <v/>
      </c>
      <c r="U822" s="16" t="str">
        <f t="shared" si="154"/>
        <v/>
      </c>
      <c r="V822" s="14" t="str">
        <f t="shared" si="155"/>
        <v/>
      </c>
      <c r="W822" s="14" t="str">
        <f t="shared" si="156"/>
        <v/>
      </c>
      <c r="X822">
        <f t="shared" ca="1" si="146"/>
        <v>-2.4110483000761296E-2</v>
      </c>
    </row>
    <row r="823" spans="2:24" x14ac:dyDescent="0.25">
      <c r="B823" s="1">
        <v>41341</v>
      </c>
      <c r="C823" s="13">
        <f>ROW()</f>
        <v>823</v>
      </c>
      <c r="D823">
        <v>0.09</v>
      </c>
      <c r="E823">
        <f t="shared" si="147"/>
        <v>0.09</v>
      </c>
      <c r="F823">
        <v>153.19</v>
      </c>
      <c r="G823">
        <v>58.59</v>
      </c>
      <c r="H823" s="10">
        <f t="shared" ca="1" si="145"/>
        <v>0.47697410852051753</v>
      </c>
      <c r="I823">
        <v>21.49</v>
      </c>
      <c r="J823">
        <v>21.93</v>
      </c>
      <c r="K823">
        <v>22.12</v>
      </c>
      <c r="L823">
        <v>30.31</v>
      </c>
      <c r="M823">
        <f ca="1">INDIRECT(J$13&amp;ROW())</f>
        <v>21.93</v>
      </c>
      <c r="N823">
        <f t="shared" ca="1" si="148"/>
        <v>-2.0544886109870486E-2</v>
      </c>
      <c r="O823" s="14">
        <f t="shared" ca="1" si="149"/>
        <v>-2.0548455938634413E-2</v>
      </c>
      <c r="P823" s="14">
        <f t="shared" ca="1" si="150"/>
        <v>3.0047684472614178E-4</v>
      </c>
      <c r="Q823" s="14">
        <f t="shared" ca="1" si="151"/>
        <v>3.0047684472614178E-4</v>
      </c>
      <c r="R823">
        <f t="shared" ca="1" si="152"/>
        <v>41.308770343580328</v>
      </c>
      <c r="S823" t="str">
        <f t="shared" si="153"/>
        <v/>
      </c>
      <c r="T823" s="17" t="str">
        <f>IF(S823=1,R823/INDEX($R799:$R$2011,MATCH(1,S799:S822,0),1)-1,"")</f>
        <v/>
      </c>
      <c r="U823" s="16" t="str">
        <f t="shared" si="154"/>
        <v/>
      </c>
      <c r="V823" s="14" t="str">
        <f t="shared" si="155"/>
        <v/>
      </c>
      <c r="W823" s="14" t="str">
        <f t="shared" si="156"/>
        <v/>
      </c>
      <c r="X823">
        <f t="shared" ca="1" si="146"/>
        <v>-1.154380208846614E-2</v>
      </c>
    </row>
    <row r="824" spans="2:24" x14ac:dyDescent="0.25">
      <c r="B824" s="1">
        <v>41344</v>
      </c>
      <c r="C824" s="13">
        <f>ROW()</f>
        <v>824</v>
      </c>
      <c r="D824">
        <v>0.09</v>
      </c>
      <c r="E824">
        <f t="shared" si="147"/>
        <v>0.09</v>
      </c>
      <c r="F824">
        <v>153.77000000000001</v>
      </c>
      <c r="G824">
        <v>58.77</v>
      </c>
      <c r="H824" s="10">
        <f t="shared" ca="1" si="145"/>
        <v>0.49352941612304713</v>
      </c>
      <c r="I824">
        <v>21.44</v>
      </c>
      <c r="J824">
        <v>21.63</v>
      </c>
      <c r="K824">
        <v>23.01</v>
      </c>
      <c r="L824">
        <v>30.4</v>
      </c>
      <c r="M824">
        <f ca="1">INDIRECT(J$13&amp;ROW())</f>
        <v>21.63</v>
      </c>
      <c r="N824">
        <f t="shared" ca="1" si="148"/>
        <v>-1.3679890560875596E-2</v>
      </c>
      <c r="O824" s="14">
        <f t="shared" ca="1" si="149"/>
        <v>-1.3683460389639523E-2</v>
      </c>
      <c r="P824" s="14">
        <f t="shared" ca="1" si="150"/>
        <v>1.0960566422217195E-4</v>
      </c>
      <c r="Q824" s="14">
        <f t="shared" ca="1" si="151"/>
        <v>1.0960566422217195E-4</v>
      </c>
      <c r="R824">
        <f t="shared" ca="1" si="152"/>
        <v>40.743670886075805</v>
      </c>
      <c r="S824" t="str">
        <f t="shared" si="153"/>
        <v/>
      </c>
      <c r="T824" s="17" t="str">
        <f>IF(S824=1,R824/INDEX($R800:$R$2011,MATCH(1,S800:S823,0),1)-1,"")</f>
        <v/>
      </c>
      <c r="U824" s="16" t="str">
        <f t="shared" si="154"/>
        <v/>
      </c>
      <c r="V824" s="14" t="str">
        <f t="shared" si="155"/>
        <v/>
      </c>
      <c r="W824" s="14" t="str">
        <f t="shared" si="156"/>
        <v/>
      </c>
      <c r="X824">
        <f t="shared" ca="1" si="146"/>
        <v>3.4709027820988045E-2</v>
      </c>
    </row>
    <row r="825" spans="2:24" x14ac:dyDescent="0.25">
      <c r="B825" s="1">
        <v>41345</v>
      </c>
      <c r="C825" s="13">
        <f>ROW()</f>
        <v>825</v>
      </c>
      <c r="D825">
        <v>0.09</v>
      </c>
      <c r="E825">
        <f t="shared" si="147"/>
        <v>0.09</v>
      </c>
      <c r="F825">
        <v>153.43</v>
      </c>
      <c r="G825">
        <v>58.76</v>
      </c>
      <c r="H825" s="10">
        <f t="shared" ca="1" si="145"/>
        <v>0.49308264129186852</v>
      </c>
      <c r="I825">
        <v>21.52</v>
      </c>
      <c r="J825">
        <v>20.73</v>
      </c>
      <c r="K825">
        <v>22.65</v>
      </c>
      <c r="L825">
        <v>30.3</v>
      </c>
      <c r="M825">
        <f ca="1">INDIRECT(J$13&amp;ROW())</f>
        <v>20.73</v>
      </c>
      <c r="N825">
        <f t="shared" ca="1" si="148"/>
        <v>-4.1608876560332853E-2</v>
      </c>
      <c r="O825" s="14">
        <f t="shared" ca="1" si="149"/>
        <v>-4.161244638909678E-2</v>
      </c>
      <c r="P825" s="14">
        <f t="shared" ca="1" si="150"/>
        <v>1.4744262467792681E-3</v>
      </c>
      <c r="Q825" s="14">
        <f t="shared" ca="1" si="151"/>
        <v>1.4744262467792681E-3</v>
      </c>
      <c r="R825">
        <f t="shared" ca="1" si="152"/>
        <v>39.048372513562249</v>
      </c>
      <c r="S825" t="str">
        <f t="shared" si="153"/>
        <v/>
      </c>
      <c r="T825" s="17" t="str">
        <f>IF(S825=1,R825/INDEX($R801:$R$2011,MATCH(1,S801:S824,0),1)-1,"")</f>
        <v/>
      </c>
      <c r="U825" s="16" t="str">
        <f t="shared" si="154"/>
        <v/>
      </c>
      <c r="V825" s="14" t="str">
        <f t="shared" si="155"/>
        <v/>
      </c>
      <c r="W825" s="14" t="str">
        <f t="shared" si="156"/>
        <v/>
      </c>
      <c r="X825">
        <f t="shared" ca="1" si="146"/>
        <v>-9.0526484659877733E-4</v>
      </c>
    </row>
    <row r="826" spans="2:24" x14ac:dyDescent="0.25">
      <c r="B826" s="1">
        <v>41346</v>
      </c>
      <c r="C826" s="13">
        <f>ROW()</f>
        <v>826</v>
      </c>
      <c r="D826">
        <v>0.09</v>
      </c>
      <c r="E826">
        <f t="shared" si="147"/>
        <v>0.09</v>
      </c>
      <c r="F826">
        <v>153.63999999999999</v>
      </c>
      <c r="G826">
        <v>58.91</v>
      </c>
      <c r="H826" s="10">
        <f t="shared" ca="1" si="145"/>
        <v>0.45972292555767347</v>
      </c>
      <c r="I826">
        <v>21.59</v>
      </c>
      <c r="J826">
        <v>21.05</v>
      </c>
      <c r="K826">
        <v>22.8</v>
      </c>
      <c r="L826">
        <v>30.18</v>
      </c>
      <c r="M826">
        <f ca="1">INDIRECT(J$13&amp;ROW())</f>
        <v>21.05</v>
      </c>
      <c r="N826">
        <f t="shared" ca="1" si="148"/>
        <v>1.5436565364206567E-2</v>
      </c>
      <c r="O826" s="14">
        <f t="shared" ca="1" si="149"/>
        <v>1.543299553544264E-2</v>
      </c>
      <c r="P826" s="14">
        <f t="shared" ca="1" si="150"/>
        <v>3.4771745406505676E-4</v>
      </c>
      <c r="Q826" s="14" t="str">
        <f t="shared" ca="1" si="151"/>
        <v/>
      </c>
      <c r="R826">
        <f t="shared" ca="1" si="152"/>
        <v>39.651145268233741</v>
      </c>
      <c r="S826" t="str">
        <f t="shared" si="153"/>
        <v/>
      </c>
      <c r="T826" s="17" t="str">
        <f>IF(S826=1,R826/INDEX($R802:$R$2011,MATCH(1,S802:S825,0),1)-1,"")</f>
        <v/>
      </c>
      <c r="U826" s="16" t="str">
        <f t="shared" si="154"/>
        <v/>
      </c>
      <c r="V826" s="14" t="str">
        <f t="shared" si="155"/>
        <v/>
      </c>
      <c r="W826" s="14" t="str">
        <f t="shared" si="156"/>
        <v/>
      </c>
      <c r="X826">
        <f t="shared" ca="1" si="146"/>
        <v>-6.7655425157115964E-2</v>
      </c>
    </row>
    <row r="827" spans="2:24" x14ac:dyDescent="0.25">
      <c r="B827" s="1">
        <v>41347</v>
      </c>
      <c r="C827" s="13">
        <f>ROW()</f>
        <v>827</v>
      </c>
      <c r="D827">
        <v>0.08</v>
      </c>
      <c r="E827">
        <f t="shared" si="147"/>
        <v>0.08</v>
      </c>
      <c r="F827">
        <v>154.46</v>
      </c>
      <c r="G827">
        <v>59.24</v>
      </c>
      <c r="H827" s="10">
        <f t="shared" ca="1" si="145"/>
        <v>0.45647863409162848</v>
      </c>
      <c r="I827">
        <v>21.57</v>
      </c>
      <c r="J827">
        <v>20.93</v>
      </c>
      <c r="K827">
        <v>23.22</v>
      </c>
      <c r="L827">
        <v>30.26</v>
      </c>
      <c r="M827">
        <f ca="1">INDIRECT(J$13&amp;ROW())</f>
        <v>20.93</v>
      </c>
      <c r="N827">
        <f t="shared" ca="1" si="148"/>
        <v>-5.7007125890736754E-3</v>
      </c>
      <c r="O827" s="14">
        <f t="shared" ca="1" si="149"/>
        <v>-5.7038859281189902E-3</v>
      </c>
      <c r="P827" s="14">
        <f t="shared" ca="1" si="150"/>
        <v>6.1985957384892164E-6</v>
      </c>
      <c r="Q827" s="14">
        <f t="shared" ca="1" si="151"/>
        <v>6.1985957384892164E-6</v>
      </c>
      <c r="R827">
        <f t="shared" ca="1" si="152"/>
        <v>39.425105485231931</v>
      </c>
      <c r="S827" t="str">
        <f t="shared" si="153"/>
        <v/>
      </c>
      <c r="T827" s="17" t="str">
        <f>IF(S827=1,R827/INDEX($R803:$R$2011,MATCH(1,S803:S826,0),1)-1,"")</f>
        <v/>
      </c>
      <c r="U827" s="16" t="str">
        <f t="shared" si="154"/>
        <v/>
      </c>
      <c r="V827" s="14" t="str">
        <f t="shared" si="155"/>
        <v/>
      </c>
      <c r="W827" s="14" t="str">
        <f t="shared" si="156"/>
        <v/>
      </c>
      <c r="X827">
        <f t="shared" ca="1" si="146"/>
        <v>-7.0570582533152262E-3</v>
      </c>
    </row>
    <row r="828" spans="2:24" x14ac:dyDescent="0.25">
      <c r="B828" s="1">
        <v>41348</v>
      </c>
      <c r="C828" s="13">
        <f>ROW()</f>
        <v>828</v>
      </c>
      <c r="D828">
        <v>7.0000000000000007E-2</v>
      </c>
      <c r="E828">
        <f t="shared" si="147"/>
        <v>7.0000000000000007E-2</v>
      </c>
      <c r="F828">
        <v>154.26</v>
      </c>
      <c r="G828">
        <v>59.16</v>
      </c>
      <c r="H828" s="10">
        <f t="shared" ca="1" si="145"/>
        <v>0.4662889379722881</v>
      </c>
      <c r="I828">
        <v>21.54</v>
      </c>
      <c r="J828">
        <v>20.53</v>
      </c>
      <c r="K828">
        <v>23.22</v>
      </c>
      <c r="L828">
        <v>30.2</v>
      </c>
      <c r="M828">
        <f ca="1">INDIRECT(J$13&amp;ROW())</f>
        <v>20.53</v>
      </c>
      <c r="N828">
        <f t="shared" ca="1" si="148"/>
        <v>-1.9111323459149454E-2</v>
      </c>
      <c r="O828" s="14">
        <f t="shared" ca="1" si="149"/>
        <v>-1.9114100269013723E-2</v>
      </c>
      <c r="P828" s="14">
        <f t="shared" ca="1" si="150"/>
        <v>2.5280720994014949E-4</v>
      </c>
      <c r="Q828" s="14">
        <f t="shared" ca="1" si="151"/>
        <v>2.5280720994014949E-4</v>
      </c>
      <c r="R828">
        <f t="shared" ca="1" si="152"/>
        <v>38.671639541892574</v>
      </c>
      <c r="S828" t="str">
        <f t="shared" si="153"/>
        <v/>
      </c>
      <c r="T828" s="17" t="str">
        <f>IF(S828=1,R828/INDEX($R804:$R$2011,MATCH(1,S804:S827,0),1)-1,"")</f>
        <v/>
      </c>
      <c r="U828" s="16" t="str">
        <f t="shared" si="154"/>
        <v/>
      </c>
      <c r="V828" s="14" t="str">
        <f t="shared" si="155"/>
        <v/>
      </c>
      <c r="W828" s="14" t="str">
        <f t="shared" si="156"/>
        <v/>
      </c>
      <c r="X828">
        <f t="shared" ca="1" si="146"/>
        <v>2.1491266289344998E-2</v>
      </c>
    </row>
    <row r="829" spans="2:24" x14ac:dyDescent="0.25">
      <c r="B829" s="1">
        <v>41351</v>
      </c>
      <c r="C829" s="13">
        <f>ROW()</f>
        <v>829</v>
      </c>
      <c r="D829">
        <v>7.0000000000000007E-2</v>
      </c>
      <c r="E829">
        <f t="shared" si="147"/>
        <v>7.0000000000000007E-2</v>
      </c>
      <c r="F829">
        <v>153.41</v>
      </c>
      <c r="G829">
        <v>58.78</v>
      </c>
      <c r="H829" s="10">
        <f t="shared" ca="1" si="145"/>
        <v>0.49639651688592917</v>
      </c>
      <c r="I829">
        <v>21.9</v>
      </c>
      <c r="J829">
        <v>20.51</v>
      </c>
      <c r="K829">
        <v>22.02</v>
      </c>
      <c r="L829">
        <v>29.72</v>
      </c>
      <c r="M829">
        <f ca="1">INDIRECT(J$13&amp;ROW())</f>
        <v>20.51</v>
      </c>
      <c r="N829">
        <f t="shared" ca="1" si="148"/>
        <v>-9.7418412079885996E-4</v>
      </c>
      <c r="O829" s="14">
        <f t="shared" ca="1" si="149"/>
        <v>-9.7696093066312883E-4</v>
      </c>
      <c r="P829" s="14">
        <f t="shared" ca="1" si="150"/>
        <v>5.0051849910364201E-6</v>
      </c>
      <c r="Q829" s="14">
        <f t="shared" ca="1" si="151"/>
        <v>5.0051849910364201E-6</v>
      </c>
      <c r="R829">
        <f t="shared" ca="1" si="152"/>
        <v>38.633966244725606</v>
      </c>
      <c r="S829" t="str">
        <f t="shared" si="153"/>
        <v/>
      </c>
      <c r="T829" s="17" t="str">
        <f>IF(S829=1,R829/INDEX($R805:$R$2011,MATCH(1,S805:S828,0),1)-1,"")</f>
        <v/>
      </c>
      <c r="U829" s="16" t="str">
        <f t="shared" si="154"/>
        <v/>
      </c>
      <c r="V829" s="14" t="str">
        <f t="shared" si="155"/>
        <v/>
      </c>
      <c r="W829" s="14" t="str">
        <f t="shared" si="156"/>
        <v/>
      </c>
      <c r="X829">
        <f t="shared" ca="1" si="146"/>
        <v>6.4568503478910369E-2</v>
      </c>
    </row>
    <row r="830" spans="2:24" x14ac:dyDescent="0.25">
      <c r="B830" s="1">
        <v>41352</v>
      </c>
      <c r="C830" s="13">
        <f>ROW()</f>
        <v>830</v>
      </c>
      <c r="D830">
        <v>0.06</v>
      </c>
      <c r="E830">
        <f t="shared" si="147"/>
        <v>0.06</v>
      </c>
      <c r="F830">
        <v>153.05000000000001</v>
      </c>
      <c r="G830">
        <v>58.54</v>
      </c>
      <c r="H830" s="10">
        <f t="shared" ca="1" si="145"/>
        <v>0.51028752055022619</v>
      </c>
      <c r="I830">
        <v>21.71</v>
      </c>
      <c r="J830">
        <v>21.58</v>
      </c>
      <c r="K830">
        <v>21.97</v>
      </c>
      <c r="L830">
        <v>29.94</v>
      </c>
      <c r="M830">
        <f ca="1">INDIRECT(J$13&amp;ROW())</f>
        <v>21.58</v>
      </c>
      <c r="N830">
        <f t="shared" ca="1" si="148"/>
        <v>5.2169673330082711E-2</v>
      </c>
      <c r="O830" s="14">
        <f t="shared" ca="1" si="149"/>
        <v>5.2167293088869027E-2</v>
      </c>
      <c r="P830" s="14">
        <f t="shared" ca="1" si="150"/>
        <v>3.0671084483706525E-3</v>
      </c>
      <c r="Q830" s="14" t="str">
        <f t="shared" ca="1" si="151"/>
        <v/>
      </c>
      <c r="R830">
        <f t="shared" ca="1" si="152"/>
        <v>40.64948764315838</v>
      </c>
      <c r="S830" t="str">
        <f t="shared" si="153"/>
        <v/>
      </c>
      <c r="T830" s="17" t="str">
        <f>IF(S830=1,R830/INDEX($R806:$R$2011,MATCH(1,S806:S829,0),1)-1,"")</f>
        <v/>
      </c>
      <c r="U830" s="16" t="str">
        <f t="shared" si="154"/>
        <v/>
      </c>
      <c r="V830" s="14" t="str">
        <f t="shared" si="155"/>
        <v/>
      </c>
      <c r="W830" s="14" t="str">
        <f t="shared" si="156"/>
        <v/>
      </c>
      <c r="X830">
        <f t="shared" ca="1" si="146"/>
        <v>2.7983684799885871E-2</v>
      </c>
    </row>
    <row r="831" spans="2:24" x14ac:dyDescent="0.25">
      <c r="B831" s="1">
        <v>41353</v>
      </c>
      <c r="C831" s="13">
        <f>ROW()</f>
        <v>831</v>
      </c>
      <c r="D831">
        <v>0.06</v>
      </c>
      <c r="E831">
        <f t="shared" si="147"/>
        <v>0.06</v>
      </c>
      <c r="F831">
        <v>154.12</v>
      </c>
      <c r="G831">
        <v>59.04</v>
      </c>
      <c r="H831" s="10">
        <f t="shared" ca="1" si="145"/>
        <v>0.50213729943445495</v>
      </c>
      <c r="I831">
        <v>21.56</v>
      </c>
      <c r="J831">
        <v>21.58</v>
      </c>
      <c r="K831">
        <v>23.16</v>
      </c>
      <c r="L831">
        <v>30.15</v>
      </c>
      <c r="M831">
        <f ca="1">INDIRECT(J$13&amp;ROW())</f>
        <v>21.58</v>
      </c>
      <c r="N831">
        <f t="shared" ca="1" si="148"/>
        <v>0</v>
      </c>
      <c r="O831" s="14">
        <f t="shared" ca="1" si="149"/>
        <v>-2.3802412136841866E-6</v>
      </c>
      <c r="P831" s="14">
        <f t="shared" ca="1" si="150"/>
        <v>1.0315709124281439E-5</v>
      </c>
      <c r="Q831" s="14">
        <f t="shared" ca="1" si="151"/>
        <v>1.0315709124281439E-5</v>
      </c>
      <c r="R831">
        <f t="shared" ca="1" si="152"/>
        <v>40.64948764315838</v>
      </c>
      <c r="S831" t="str">
        <f t="shared" si="153"/>
        <v/>
      </c>
      <c r="T831" s="17" t="str">
        <f>IF(S831=1,R831/INDEX($R807:$R$2011,MATCH(1,S807:S830,0),1)-1,"")</f>
        <v/>
      </c>
      <c r="U831" s="16" t="str">
        <f t="shared" si="154"/>
        <v/>
      </c>
      <c r="V831" s="14" t="str">
        <f t="shared" si="155"/>
        <v/>
      </c>
      <c r="W831" s="14" t="str">
        <f t="shared" si="156"/>
        <v/>
      </c>
      <c r="X831">
        <f t="shared" ca="1" si="146"/>
        <v>-1.597182135080066E-2</v>
      </c>
    </row>
    <row r="832" spans="2:24" x14ac:dyDescent="0.25">
      <c r="B832" s="1">
        <v>41354</v>
      </c>
      <c r="C832" s="13">
        <f>ROW()</f>
        <v>832</v>
      </c>
      <c r="D832">
        <v>0.06</v>
      </c>
      <c r="E832">
        <f t="shared" si="147"/>
        <v>0.06</v>
      </c>
      <c r="F832">
        <v>152.80000000000001</v>
      </c>
      <c r="G832">
        <v>58.51</v>
      </c>
      <c r="H832" s="10">
        <f t="shared" ca="1" si="145"/>
        <v>0.523905611118065</v>
      </c>
      <c r="I832">
        <v>21.84</v>
      </c>
      <c r="J832">
        <v>20.440000000000001</v>
      </c>
      <c r="K832">
        <v>22.5</v>
      </c>
      <c r="L832">
        <v>29.7</v>
      </c>
      <c r="M832">
        <f ca="1">INDIRECT(J$13&amp;ROW())</f>
        <v>20.440000000000001</v>
      </c>
      <c r="N832">
        <f t="shared" ca="1" si="148"/>
        <v>-5.282669138090812E-2</v>
      </c>
      <c r="O832" s="14">
        <f t="shared" ca="1" si="149"/>
        <v>-5.2829071622121804E-2</v>
      </c>
      <c r="P832" s="14">
        <f t="shared" ca="1" si="150"/>
        <v>2.4616366761433775E-3</v>
      </c>
      <c r="Q832" s="14">
        <f t="shared" ca="1" si="151"/>
        <v>2.4616366761433775E-3</v>
      </c>
      <c r="R832">
        <f t="shared" ca="1" si="152"/>
        <v>38.502109704641214</v>
      </c>
      <c r="S832" t="str">
        <f t="shared" si="153"/>
        <v/>
      </c>
      <c r="T832" s="17" t="str">
        <f>IF(S832=1,R832/INDEX($R808:$R$2011,MATCH(1,S808:S831,0),1)-1,"")</f>
        <v/>
      </c>
      <c r="U832" s="16" t="str">
        <f t="shared" si="154"/>
        <v/>
      </c>
      <c r="V832" s="14" t="str">
        <f t="shared" si="155"/>
        <v/>
      </c>
      <c r="W832" s="14" t="str">
        <f t="shared" si="156"/>
        <v/>
      </c>
      <c r="X832">
        <f t="shared" ca="1" si="146"/>
        <v>4.335131388990076E-2</v>
      </c>
    </row>
    <row r="833" spans="2:24" x14ac:dyDescent="0.25">
      <c r="B833" s="1">
        <v>41355</v>
      </c>
      <c r="C833" s="13">
        <f>ROW()</f>
        <v>833</v>
      </c>
      <c r="D833">
        <v>0.06</v>
      </c>
      <c r="E833">
        <f t="shared" si="147"/>
        <v>0.06</v>
      </c>
      <c r="F833">
        <v>154.03</v>
      </c>
      <c r="G833">
        <v>58.81</v>
      </c>
      <c r="H833" s="10">
        <f t="shared" ca="1" si="145"/>
        <v>0.54542495462578733</v>
      </c>
      <c r="I833">
        <v>21.7</v>
      </c>
      <c r="J833">
        <v>21.02</v>
      </c>
      <c r="K833">
        <v>22.55</v>
      </c>
      <c r="L833">
        <v>29.86</v>
      </c>
      <c r="M833">
        <f ca="1">INDIRECT(J$13&amp;ROW())</f>
        <v>21.02</v>
      </c>
      <c r="N833">
        <f t="shared" ca="1" si="148"/>
        <v>2.837573385518577E-2</v>
      </c>
      <c r="O833" s="14">
        <f t="shared" ca="1" si="149"/>
        <v>2.8373353613972085E-2</v>
      </c>
      <c r="P833" s="14">
        <f t="shared" ca="1" si="150"/>
        <v>9.9777278565581912E-4</v>
      </c>
      <c r="Q833" s="14" t="str">
        <f t="shared" ca="1" si="151"/>
        <v/>
      </c>
      <c r="R833">
        <f t="shared" ca="1" si="152"/>
        <v>39.594635322483278</v>
      </c>
      <c r="S833" t="str">
        <f t="shared" si="153"/>
        <v/>
      </c>
      <c r="T833" s="17" t="str">
        <f>IF(S833=1,R833/INDEX($R809:$R$2011,MATCH(1,S809:S832,0),1)-1,"")</f>
        <v/>
      </c>
      <c r="U833" s="16" t="str">
        <f t="shared" si="154"/>
        <v/>
      </c>
      <c r="V833" s="14" t="str">
        <f t="shared" si="155"/>
        <v/>
      </c>
      <c r="W833" s="14" t="str">
        <f t="shared" si="156"/>
        <v/>
      </c>
      <c r="X833">
        <f t="shared" ca="1" si="146"/>
        <v>4.1074848314371089E-2</v>
      </c>
    </row>
    <row r="834" spans="2:24" x14ac:dyDescent="0.25">
      <c r="B834" s="1">
        <v>41358</v>
      </c>
      <c r="C834" s="13">
        <f>ROW()</f>
        <v>834</v>
      </c>
      <c r="D834">
        <v>7.0000000000000007E-2</v>
      </c>
      <c r="E834">
        <f t="shared" si="147"/>
        <v>7.0000000000000007E-2</v>
      </c>
      <c r="F834">
        <v>153.38999999999999</v>
      </c>
      <c r="G834">
        <v>58.69</v>
      </c>
      <c r="H834" s="10">
        <f t="shared" ca="1" si="145"/>
        <v>0.53145296987100399</v>
      </c>
      <c r="I834">
        <v>21.65</v>
      </c>
      <c r="J834">
        <v>20.95</v>
      </c>
      <c r="K834">
        <v>22.83</v>
      </c>
      <c r="L834">
        <v>29.99</v>
      </c>
      <c r="M834">
        <f ca="1">INDIRECT(J$13&amp;ROW())</f>
        <v>20.95</v>
      </c>
      <c r="N834">
        <f t="shared" ca="1" si="148"/>
        <v>-3.3301617507136561E-3</v>
      </c>
      <c r="O834" s="14">
        <f t="shared" ca="1" si="149"/>
        <v>-3.3329385605779249E-3</v>
      </c>
      <c r="P834" s="14">
        <f t="shared" ca="1" si="150"/>
        <v>1.4101693978163662E-8</v>
      </c>
      <c r="Q834" s="14">
        <f t="shared" ca="1" si="151"/>
        <v>1.4101693978163662E-8</v>
      </c>
      <c r="R834">
        <f t="shared" ca="1" si="152"/>
        <v>39.462778782398885</v>
      </c>
      <c r="S834" t="str">
        <f t="shared" si="153"/>
        <v/>
      </c>
      <c r="T834" s="17" t="str">
        <f>IF(S834=1,R834/INDEX($R810:$R$2011,MATCH(1,S810:S833,0),1)-1,"")</f>
        <v/>
      </c>
      <c r="U834" s="16" t="str">
        <f t="shared" si="154"/>
        <v/>
      </c>
      <c r="V834" s="14" t="str">
        <f t="shared" si="155"/>
        <v/>
      </c>
      <c r="W834" s="14" t="str">
        <f t="shared" si="156"/>
        <v/>
      </c>
      <c r="X834">
        <f t="shared" ca="1" si="146"/>
        <v>-2.5616695085705233E-2</v>
      </c>
    </row>
    <row r="835" spans="2:24" x14ac:dyDescent="0.25">
      <c r="B835" s="1">
        <v>41359</v>
      </c>
      <c r="C835" s="13">
        <f>ROW()</f>
        <v>835</v>
      </c>
      <c r="D835">
        <v>0.08</v>
      </c>
      <c r="E835">
        <f t="shared" si="147"/>
        <v>0.08</v>
      </c>
      <c r="F835">
        <v>154.61000000000001</v>
      </c>
      <c r="G835">
        <v>59.12</v>
      </c>
      <c r="H835" s="10">
        <f t="shared" ca="1" si="145"/>
        <v>0.53977443351511378</v>
      </c>
      <c r="I835">
        <v>21.39</v>
      </c>
      <c r="J835">
        <v>20.68</v>
      </c>
      <c r="K835">
        <v>23.48</v>
      </c>
      <c r="L835">
        <v>30.45</v>
      </c>
      <c r="M835">
        <f ca="1">INDIRECT(J$13&amp;ROW())</f>
        <v>20.68</v>
      </c>
      <c r="N835">
        <f t="shared" ca="1" si="148"/>
        <v>-1.2887828162291171E-2</v>
      </c>
      <c r="O835" s="14">
        <f t="shared" ca="1" si="149"/>
        <v>-1.2891001501336485E-2</v>
      </c>
      <c r="P835" s="14">
        <f t="shared" ca="1" si="150"/>
        <v>9.3640719404425318E-5</v>
      </c>
      <c r="Q835" s="14">
        <f t="shared" ca="1" si="151"/>
        <v>9.3640719404425318E-5</v>
      </c>
      <c r="R835">
        <f t="shared" ca="1" si="152"/>
        <v>38.954189270644818</v>
      </c>
      <c r="S835" t="str">
        <f t="shared" si="153"/>
        <v/>
      </c>
      <c r="T835" s="17" t="str">
        <f>IF(S835=1,R835/INDEX($R811:$R$2011,MATCH(1,S811:S834,0),1)-1,"")</f>
        <v/>
      </c>
      <c r="U835" s="16" t="str">
        <f t="shared" si="154"/>
        <v/>
      </c>
      <c r="V835" s="14" t="str">
        <f t="shared" si="155"/>
        <v/>
      </c>
      <c r="W835" s="14" t="str">
        <f t="shared" si="156"/>
        <v/>
      </c>
      <c r="X835">
        <f t="shared" ca="1" si="146"/>
        <v>1.5657949274664278E-2</v>
      </c>
    </row>
    <row r="836" spans="2:24" x14ac:dyDescent="0.25">
      <c r="B836" s="1">
        <v>41360</v>
      </c>
      <c r="C836" s="13">
        <f>ROW()</f>
        <v>836</v>
      </c>
      <c r="D836">
        <v>0.06</v>
      </c>
      <c r="E836">
        <f t="shared" si="147"/>
        <v>0.06</v>
      </c>
      <c r="F836">
        <v>154.61000000000001</v>
      </c>
      <c r="G836">
        <v>59.12</v>
      </c>
      <c r="H836" s="10">
        <f t="shared" ca="1" si="145"/>
        <v>0.55710789240540193</v>
      </c>
      <c r="I836">
        <v>21.47</v>
      </c>
      <c r="J836">
        <v>20.14</v>
      </c>
      <c r="K836">
        <v>23.23</v>
      </c>
      <c r="L836">
        <v>30.28</v>
      </c>
      <c r="M836">
        <f ca="1">INDIRECT(J$13&amp;ROW())</f>
        <v>20.14</v>
      </c>
      <c r="N836">
        <f t="shared" ca="1" si="148"/>
        <v>-2.6112185686653744E-2</v>
      </c>
      <c r="O836" s="14">
        <f t="shared" ca="1" si="149"/>
        <v>-2.6114565927867428E-2</v>
      </c>
      <c r="P836" s="14">
        <f t="shared" ca="1" si="150"/>
        <v>5.244273089191503E-4</v>
      </c>
      <c r="Q836" s="14">
        <f t="shared" ca="1" si="151"/>
        <v>5.244273089191503E-4</v>
      </c>
      <c r="R836">
        <f t="shared" ca="1" si="152"/>
        <v>37.937010247136683</v>
      </c>
      <c r="S836" t="str">
        <f t="shared" si="153"/>
        <v/>
      </c>
      <c r="T836" s="17" t="str">
        <f>IF(S836=1,R836/INDEX($R812:$R$2011,MATCH(1,S812:S835,0),1)-1,"")</f>
        <v/>
      </c>
      <c r="U836" s="16" t="str">
        <f t="shared" si="154"/>
        <v/>
      </c>
      <c r="V836" s="14" t="str">
        <f t="shared" si="155"/>
        <v/>
      </c>
      <c r="W836" s="14" t="str">
        <f t="shared" si="156"/>
        <v/>
      </c>
      <c r="X836">
        <f t="shared" ca="1" si="146"/>
        <v>3.2112411803962918E-2</v>
      </c>
    </row>
    <row r="837" spans="2:24" x14ac:dyDescent="0.25">
      <c r="B837" s="1">
        <v>41361</v>
      </c>
      <c r="C837" s="13">
        <f>ROW()</f>
        <v>837</v>
      </c>
      <c r="D837">
        <v>0.06</v>
      </c>
      <c r="E837">
        <f t="shared" si="147"/>
        <v>0.06</v>
      </c>
      <c r="F837">
        <v>155.09</v>
      </c>
      <c r="G837">
        <v>59.4</v>
      </c>
      <c r="H837" s="10">
        <f t="shared" ca="1" si="145"/>
        <v>0.53730505868446821</v>
      </c>
      <c r="I837">
        <v>21.54</v>
      </c>
      <c r="J837">
        <v>20.34</v>
      </c>
      <c r="K837">
        <v>23.31</v>
      </c>
      <c r="L837">
        <v>30.15</v>
      </c>
      <c r="M837">
        <f ca="1">INDIRECT(J$13&amp;ROW())</f>
        <v>20.34</v>
      </c>
      <c r="N837">
        <f t="shared" ca="1" si="148"/>
        <v>9.9304865938429909E-3</v>
      </c>
      <c r="O837" s="14">
        <f t="shared" ca="1" si="149"/>
        <v>9.9281063526293067E-3</v>
      </c>
      <c r="P837" s="14">
        <f t="shared" ca="1" si="150"/>
        <v>1.7271990103480121E-4</v>
      </c>
      <c r="Q837" s="14" t="str">
        <f t="shared" ca="1" si="151"/>
        <v/>
      </c>
      <c r="R837">
        <f t="shared" ca="1" si="152"/>
        <v>38.313743218806358</v>
      </c>
      <c r="S837">
        <f t="shared" si="153"/>
        <v>1</v>
      </c>
      <c r="T837" s="17">
        <f ca="1">IF(S837=1,R837/INDEX($R813:$R$2011,MATCH(1,S813:S836,0),1)-1,"")</f>
        <v>-0.12591319295229952</v>
      </c>
      <c r="U837" s="16">
        <f t="shared" ca="1" si="154"/>
        <v>-0.12596317920756805</v>
      </c>
      <c r="V837" s="14">
        <f t="shared" ca="1" si="155"/>
        <v>4.0875818348398065E-3</v>
      </c>
      <c r="W837" s="14">
        <f t="shared" ca="1" si="156"/>
        <v>4.0875818348398065E-3</v>
      </c>
      <c r="X837">
        <f t="shared" ca="1" si="146"/>
        <v>-3.5545778458516974E-2</v>
      </c>
    </row>
    <row r="838" spans="2:24" x14ac:dyDescent="0.25">
      <c r="B838" s="1">
        <v>41365</v>
      </c>
      <c r="C838" s="13">
        <f>ROW()</f>
        <v>838</v>
      </c>
      <c r="D838">
        <v>7.0000000000000007E-2</v>
      </c>
      <c r="E838">
        <f t="shared" si="147"/>
        <v>7.0000000000000007E-2</v>
      </c>
      <c r="F838">
        <v>154.47999999999999</v>
      </c>
      <c r="G838">
        <v>59.1</v>
      </c>
      <c r="H838" s="10">
        <f t="shared" ca="1" si="145"/>
        <v>0.55181129705912513</v>
      </c>
      <c r="I838">
        <v>21.56</v>
      </c>
      <c r="J838">
        <v>20.25</v>
      </c>
      <c r="K838">
        <v>23.22</v>
      </c>
      <c r="L838">
        <v>30.13</v>
      </c>
      <c r="M838">
        <f ca="1">INDIRECT(J$13&amp;ROW())</f>
        <v>20.25</v>
      </c>
      <c r="N838">
        <f t="shared" ca="1" si="148"/>
        <v>-4.4247787610619538E-3</v>
      </c>
      <c r="O838" s="14">
        <f t="shared" ca="1" si="149"/>
        <v>-4.4275555709262227E-3</v>
      </c>
      <c r="P838" s="14">
        <f t="shared" ca="1" si="150"/>
        <v>1.4722608452199315E-6</v>
      </c>
      <c r="Q838" s="14">
        <f t="shared" ca="1" si="151"/>
        <v>1.4722608452199315E-6</v>
      </c>
      <c r="R838">
        <f t="shared" ca="1" si="152"/>
        <v>38.144213381555005</v>
      </c>
      <c r="S838" t="str">
        <f t="shared" si="153"/>
        <v/>
      </c>
      <c r="T838" s="17" t="str">
        <f>IF(S838=1,R838/INDEX($R814:$R$2011,MATCH(1,S814:S837,0),1)-1,"")</f>
        <v/>
      </c>
      <c r="U838" s="16" t="str">
        <f t="shared" si="154"/>
        <v/>
      </c>
      <c r="V838" s="14" t="str">
        <f t="shared" si="155"/>
        <v/>
      </c>
      <c r="W838" s="14" t="str">
        <f t="shared" si="156"/>
        <v/>
      </c>
      <c r="X838">
        <f t="shared" ca="1" si="146"/>
        <v>2.6998142191651323E-2</v>
      </c>
    </row>
    <row r="839" spans="2:24" x14ac:dyDescent="0.25">
      <c r="B839" s="1">
        <v>41366</v>
      </c>
      <c r="C839" s="13">
        <f>ROW()</f>
        <v>839</v>
      </c>
      <c r="D839">
        <v>0.05</v>
      </c>
      <c r="E839">
        <f t="shared" si="147"/>
        <v>0.05</v>
      </c>
      <c r="F839">
        <v>155.24</v>
      </c>
      <c r="G839">
        <v>59.1</v>
      </c>
      <c r="H839" s="10">
        <f t="shared" ca="1" si="145"/>
        <v>0.55853079413091822</v>
      </c>
      <c r="I839">
        <v>21.37</v>
      </c>
      <c r="J839">
        <v>20.32</v>
      </c>
      <c r="K839">
        <v>23.98</v>
      </c>
      <c r="L839">
        <v>30.39</v>
      </c>
      <c r="M839">
        <f ca="1">INDIRECT(J$13&amp;ROW())</f>
        <v>20.32</v>
      </c>
      <c r="N839">
        <f t="shared" ca="1" si="148"/>
        <v>3.4567901234567877E-3</v>
      </c>
      <c r="O839" s="14">
        <f t="shared" ca="1" si="149"/>
        <v>3.4548064903716647E-3</v>
      </c>
      <c r="P839" s="14">
        <f t="shared" ca="1" si="150"/>
        <v>4.4475487605799444E-5</v>
      </c>
      <c r="Q839" s="14" t="str">
        <f t="shared" ca="1" si="151"/>
        <v/>
      </c>
      <c r="R839">
        <f t="shared" ca="1" si="152"/>
        <v>38.27606992163939</v>
      </c>
      <c r="S839" t="str">
        <f t="shared" si="153"/>
        <v/>
      </c>
      <c r="T839" s="17" t="str">
        <f>IF(S839=1,R839/INDEX($R815:$R$2011,MATCH(1,S815:S838,0),1)-1,"")</f>
        <v/>
      </c>
      <c r="U839" s="16" t="str">
        <f t="shared" si="154"/>
        <v/>
      </c>
      <c r="V839" s="14" t="str">
        <f t="shared" si="155"/>
        <v/>
      </c>
      <c r="W839" s="14" t="str">
        <f t="shared" si="156"/>
        <v/>
      </c>
      <c r="X839">
        <f t="shared" ca="1" si="146"/>
        <v>1.2177164743825637E-2</v>
      </c>
    </row>
    <row r="840" spans="2:24" x14ac:dyDescent="0.25">
      <c r="B840" s="1">
        <v>41367</v>
      </c>
      <c r="C840" s="13">
        <f>ROW()</f>
        <v>840</v>
      </c>
      <c r="D840">
        <v>0.06</v>
      </c>
      <c r="E840">
        <f t="shared" si="147"/>
        <v>0.06</v>
      </c>
      <c r="F840">
        <v>153.66</v>
      </c>
      <c r="G840">
        <v>58.43</v>
      </c>
      <c r="H840" s="10">
        <f t="shared" ca="1" si="145"/>
        <v>0.53220766421521859</v>
      </c>
      <c r="I840">
        <v>21.53</v>
      </c>
      <c r="J840">
        <v>19.690000000000001</v>
      </c>
      <c r="K840">
        <v>23.07</v>
      </c>
      <c r="L840">
        <v>30.15</v>
      </c>
      <c r="M840">
        <f ca="1">INDIRECT(J$13&amp;ROW())</f>
        <v>19.690000000000001</v>
      </c>
      <c r="N840">
        <f t="shared" ca="1" si="148"/>
        <v>-3.1003937007873961E-2</v>
      </c>
      <c r="O840" s="14">
        <f t="shared" ca="1" si="149"/>
        <v>-3.1006317249087645E-2</v>
      </c>
      <c r="P840" s="14">
        <f t="shared" ca="1" si="150"/>
        <v>7.7240244780962884E-4</v>
      </c>
      <c r="Q840" s="14">
        <f t="shared" ca="1" si="151"/>
        <v>7.7240244780962884E-4</v>
      </c>
      <c r="R840">
        <f t="shared" ca="1" si="152"/>
        <v>37.089361060879902</v>
      </c>
      <c r="S840" t="str">
        <f t="shared" si="153"/>
        <v/>
      </c>
      <c r="T840" s="17" t="str">
        <f>IF(S840=1,R840/INDEX($R816:$R$2011,MATCH(1,S816:S839,0),1)-1,"")</f>
        <v/>
      </c>
      <c r="U840" s="16" t="str">
        <f t="shared" si="154"/>
        <v/>
      </c>
      <c r="V840" s="14" t="str">
        <f t="shared" si="155"/>
        <v/>
      </c>
      <c r="W840" s="14" t="str">
        <f t="shared" si="156"/>
        <v/>
      </c>
      <c r="X840">
        <f t="shared" ca="1" si="146"/>
        <v>-4.7129236547572673E-2</v>
      </c>
    </row>
    <row r="841" spans="2:24" x14ac:dyDescent="0.25">
      <c r="B841" s="1">
        <v>41368</v>
      </c>
      <c r="C841" s="13">
        <f>ROW()</f>
        <v>841</v>
      </c>
      <c r="D841">
        <v>0.06</v>
      </c>
      <c r="E841">
        <f t="shared" si="147"/>
        <v>0.06</v>
      </c>
      <c r="F841">
        <v>154.29</v>
      </c>
      <c r="G841">
        <v>58.74</v>
      </c>
      <c r="H841" s="10">
        <f t="shared" ca="1" si="145"/>
        <v>0.48129720571040269</v>
      </c>
      <c r="I841">
        <v>21.33</v>
      </c>
      <c r="J841">
        <v>20.39</v>
      </c>
      <c r="K841">
        <v>23.43</v>
      </c>
      <c r="L841">
        <v>30.39</v>
      </c>
      <c r="M841">
        <f ca="1">INDIRECT(J$13&amp;ROW())</f>
        <v>20.39</v>
      </c>
      <c r="N841">
        <f t="shared" ca="1" si="148"/>
        <v>3.5551041137633188E-2</v>
      </c>
      <c r="O841" s="14">
        <f t="shared" ca="1" si="149"/>
        <v>3.5548660896419504E-2</v>
      </c>
      <c r="P841" s="14">
        <f t="shared" ca="1" si="150"/>
        <v>1.5025584551083186E-3</v>
      </c>
      <c r="Q841" s="14" t="str">
        <f t="shared" ca="1" si="151"/>
        <v/>
      </c>
      <c r="R841">
        <f t="shared" ca="1" si="152"/>
        <v>38.407926461723775</v>
      </c>
      <c r="S841" t="str">
        <f t="shared" si="153"/>
        <v/>
      </c>
      <c r="T841" s="17" t="str">
        <f>IF(S841=1,R841/INDEX($R817:$R$2011,MATCH(1,S817:S840,0),1)-1,"")</f>
        <v/>
      </c>
      <c r="U841" s="16" t="str">
        <f t="shared" si="154"/>
        <v/>
      </c>
      <c r="V841" s="14" t="str">
        <f t="shared" si="155"/>
        <v/>
      </c>
      <c r="W841" s="14" t="str">
        <f t="shared" si="156"/>
        <v/>
      </c>
      <c r="X841">
        <f t="shared" ca="1" si="146"/>
        <v>-9.5659010435122704E-2</v>
      </c>
    </row>
    <row r="842" spans="2:24" x14ac:dyDescent="0.25">
      <c r="B842" s="1">
        <v>41369</v>
      </c>
      <c r="C842" s="13">
        <f>ROW()</f>
        <v>842</v>
      </c>
      <c r="D842">
        <v>0.05</v>
      </c>
      <c r="E842">
        <f t="shared" si="147"/>
        <v>0.05</v>
      </c>
      <c r="F842">
        <v>153.59</v>
      </c>
      <c r="G842">
        <v>58.53</v>
      </c>
      <c r="H842" s="10">
        <f t="shared" ca="1" si="145"/>
        <v>0.45299716403256662</v>
      </c>
      <c r="I842">
        <v>21.51</v>
      </c>
      <c r="J842">
        <v>20.03</v>
      </c>
      <c r="K842">
        <v>23.37</v>
      </c>
      <c r="L842">
        <v>30.27</v>
      </c>
      <c r="M842">
        <f ca="1">INDIRECT(J$13&amp;ROW())</f>
        <v>20.03</v>
      </c>
      <c r="N842">
        <f t="shared" ca="1" si="148"/>
        <v>-1.765571358509066E-2</v>
      </c>
      <c r="O842" s="14">
        <f t="shared" ca="1" si="149"/>
        <v>-1.7657697218175783E-2</v>
      </c>
      <c r="P842" s="14">
        <f t="shared" ca="1" si="150"/>
        <v>2.0861495833369675E-4</v>
      </c>
      <c r="Q842" s="14">
        <f t="shared" ca="1" si="151"/>
        <v>2.0861495833369675E-4</v>
      </c>
      <c r="R842">
        <f t="shared" ca="1" si="152"/>
        <v>37.729807112718355</v>
      </c>
      <c r="S842" t="str">
        <f t="shared" si="153"/>
        <v/>
      </c>
      <c r="T842" s="17" t="str">
        <f>IF(S842=1,R842/INDEX($R818:$R$2011,MATCH(1,S818:S841,0),1)-1,"")</f>
        <v/>
      </c>
      <c r="U842" s="16" t="str">
        <f t="shared" si="154"/>
        <v/>
      </c>
      <c r="V842" s="14" t="str">
        <f t="shared" si="155"/>
        <v/>
      </c>
      <c r="W842" s="14" t="str">
        <f t="shared" si="156"/>
        <v/>
      </c>
      <c r="X842">
        <f t="shared" ca="1" si="146"/>
        <v>-5.8799513776658506E-2</v>
      </c>
    </row>
    <row r="843" spans="2:24" x14ac:dyDescent="0.25">
      <c r="B843" s="1">
        <v>41372</v>
      </c>
      <c r="C843" s="13">
        <f>ROW()</f>
        <v>843</v>
      </c>
      <c r="D843">
        <v>0.06</v>
      </c>
      <c r="E843">
        <f t="shared" si="147"/>
        <v>0.06</v>
      </c>
      <c r="F843">
        <v>154.63</v>
      </c>
      <c r="G843">
        <v>59.04</v>
      </c>
      <c r="H843" s="10">
        <f t="shared" ca="1" si="145"/>
        <v>0.44217966229467148</v>
      </c>
      <c r="I843">
        <v>21.09</v>
      </c>
      <c r="J843">
        <v>20.11</v>
      </c>
      <c r="K843">
        <v>24</v>
      </c>
      <c r="L843">
        <v>30.69</v>
      </c>
      <c r="M843">
        <f ca="1">INDIRECT(J$13&amp;ROW())</f>
        <v>20.11</v>
      </c>
      <c r="N843">
        <f t="shared" ca="1" si="148"/>
        <v>3.9940089865200257E-3</v>
      </c>
      <c r="O843" s="14">
        <f t="shared" ca="1" si="149"/>
        <v>3.9916287453063415E-3</v>
      </c>
      <c r="P843" s="14">
        <f t="shared" ca="1" si="150"/>
        <v>5.1923795067630599E-5</v>
      </c>
      <c r="Q843" s="14" t="str">
        <f t="shared" ca="1" si="151"/>
        <v/>
      </c>
      <c r="R843">
        <f t="shared" ca="1" si="152"/>
        <v>37.88050030138622</v>
      </c>
      <c r="S843" t="str">
        <f t="shared" si="153"/>
        <v/>
      </c>
      <c r="T843" s="17" t="str">
        <f>IF(S843=1,R843/INDEX($R819:$R$2011,MATCH(1,S819:S842,0),1)-1,"")</f>
        <v/>
      </c>
      <c r="U843" s="16" t="str">
        <f t="shared" si="154"/>
        <v/>
      </c>
      <c r="V843" s="14" t="str">
        <f t="shared" si="155"/>
        <v/>
      </c>
      <c r="W843" s="14" t="str">
        <f t="shared" si="156"/>
        <v/>
      </c>
      <c r="X843">
        <f t="shared" ca="1" si="146"/>
        <v>-2.3879844283346184E-2</v>
      </c>
    </row>
    <row r="844" spans="2:24" x14ac:dyDescent="0.25">
      <c r="B844" s="1">
        <v>41373</v>
      </c>
      <c r="C844" s="13">
        <f>ROW()</f>
        <v>844</v>
      </c>
      <c r="D844">
        <v>0.06</v>
      </c>
      <c r="E844">
        <f t="shared" si="147"/>
        <v>0.06</v>
      </c>
      <c r="F844">
        <v>155.16999999999999</v>
      </c>
      <c r="G844">
        <v>59.25</v>
      </c>
      <c r="H844" s="10">
        <f t="shared" ca="1" si="145"/>
        <v>0.44181703071956613</v>
      </c>
      <c r="I844">
        <v>20.96</v>
      </c>
      <c r="J844">
        <v>19.55</v>
      </c>
      <c r="K844">
        <v>24.35</v>
      </c>
      <c r="L844">
        <v>31.02</v>
      </c>
      <c r="M844">
        <f ca="1">INDIRECT(J$13&amp;ROW())</f>
        <v>19.55</v>
      </c>
      <c r="N844">
        <f t="shared" ca="1" si="148"/>
        <v>-2.7846842366981539E-2</v>
      </c>
      <c r="O844" s="14">
        <f t="shared" ca="1" si="149"/>
        <v>-2.7849222608195223E-2</v>
      </c>
      <c r="P844" s="14">
        <f t="shared" ca="1" si="150"/>
        <v>6.0688492980272909E-4</v>
      </c>
      <c r="Q844" s="14">
        <f t="shared" ca="1" si="151"/>
        <v>6.0688492980272909E-4</v>
      </c>
      <c r="R844">
        <f t="shared" ca="1" si="152"/>
        <v>36.825647980711125</v>
      </c>
      <c r="S844" t="str">
        <f t="shared" si="153"/>
        <v/>
      </c>
      <c r="T844" s="17" t="str">
        <f>IF(S844=1,R844/INDEX($R820:$R$2011,MATCH(1,S820:S843,0),1)-1,"")</f>
        <v/>
      </c>
      <c r="U844" s="16" t="str">
        <f t="shared" si="154"/>
        <v/>
      </c>
      <c r="V844" s="14" t="str">
        <f t="shared" si="155"/>
        <v/>
      </c>
      <c r="W844" s="14" t="str">
        <f t="shared" si="156"/>
        <v/>
      </c>
      <c r="X844">
        <f t="shared" ca="1" si="146"/>
        <v>-8.201000770218721E-4</v>
      </c>
    </row>
    <row r="845" spans="2:24" x14ac:dyDescent="0.25">
      <c r="B845" s="1">
        <v>41374</v>
      </c>
      <c r="C845" s="13">
        <f>ROW()</f>
        <v>845</v>
      </c>
      <c r="D845">
        <v>0.06</v>
      </c>
      <c r="E845">
        <f t="shared" si="147"/>
        <v>0.06</v>
      </c>
      <c r="F845">
        <v>157.07</v>
      </c>
      <c r="G845">
        <v>59.96</v>
      </c>
      <c r="H845" s="10">
        <f t="shared" ca="1" si="145"/>
        <v>0.40748103329050228</v>
      </c>
      <c r="I845">
        <v>20.57</v>
      </c>
      <c r="J845">
        <v>19.29</v>
      </c>
      <c r="K845">
        <v>24.97</v>
      </c>
      <c r="L845">
        <v>31.57</v>
      </c>
      <c r="M845">
        <f ca="1">INDIRECT(J$13&amp;ROW())</f>
        <v>19.29</v>
      </c>
      <c r="N845">
        <f t="shared" ca="1" si="148"/>
        <v>-1.3299232736572963E-2</v>
      </c>
      <c r="O845" s="14">
        <f t="shared" ca="1" si="149"/>
        <v>-1.3301612977786648E-2</v>
      </c>
      <c r="P845" s="14">
        <f t="shared" ca="1" si="150"/>
        <v>1.0175614254151333E-4</v>
      </c>
      <c r="Q845" s="14">
        <f t="shared" ca="1" si="151"/>
        <v>1.0175614254151333E-4</v>
      </c>
      <c r="R845">
        <f t="shared" ca="1" si="152"/>
        <v>36.335895117540538</v>
      </c>
      <c r="S845" t="str">
        <f t="shared" si="153"/>
        <v/>
      </c>
      <c r="T845" s="17" t="str">
        <f>IF(S845=1,R845/INDEX($R821:$R$2011,MATCH(1,S821:S844,0),1)-1,"")</f>
        <v/>
      </c>
      <c r="U845" s="16" t="str">
        <f t="shared" si="154"/>
        <v/>
      </c>
      <c r="V845" s="14" t="str">
        <f t="shared" si="155"/>
        <v/>
      </c>
      <c r="W845" s="14" t="str">
        <f t="shared" si="156"/>
        <v/>
      </c>
      <c r="X845">
        <f t="shared" ca="1" si="146"/>
        <v>-7.7715422995674091E-2</v>
      </c>
    </row>
    <row r="846" spans="2:24" x14ac:dyDescent="0.25">
      <c r="B846" s="1">
        <v>41375</v>
      </c>
      <c r="C846" s="13">
        <f>ROW()</f>
        <v>846</v>
      </c>
      <c r="D846">
        <v>0.05</v>
      </c>
      <c r="E846">
        <f t="shared" si="147"/>
        <v>0.05</v>
      </c>
      <c r="F846">
        <v>157.58000000000001</v>
      </c>
      <c r="G846">
        <v>60.26</v>
      </c>
      <c r="H846" s="10">
        <f t="shared" ca="1" si="145"/>
        <v>0.3880611597845135</v>
      </c>
      <c r="I846">
        <v>20.55</v>
      </c>
      <c r="J846">
        <v>18.79</v>
      </c>
      <c r="K846">
        <v>25.04</v>
      </c>
      <c r="L846">
        <v>31.52</v>
      </c>
      <c r="M846">
        <f ca="1">INDIRECT(J$13&amp;ROW())</f>
        <v>18.79</v>
      </c>
      <c r="N846">
        <f t="shared" ca="1" si="148"/>
        <v>-2.5920165889061653E-2</v>
      </c>
      <c r="O846" s="14">
        <f t="shared" ca="1" si="149"/>
        <v>-2.5922149522146776E-2</v>
      </c>
      <c r="P846" s="14">
        <f t="shared" ca="1" si="150"/>
        <v>5.1565151617397997E-4</v>
      </c>
      <c r="Q846" s="14">
        <f t="shared" ca="1" si="151"/>
        <v>5.1565151617397997E-4</v>
      </c>
      <c r="R846">
        <f t="shared" ca="1" si="152"/>
        <v>35.39406268836634</v>
      </c>
      <c r="S846" t="str">
        <f t="shared" si="153"/>
        <v/>
      </c>
      <c r="T846" s="17" t="str">
        <f>IF(S846=1,R846/INDEX($R822:$R$2011,MATCH(1,S822:S845,0),1)-1,"")</f>
        <v/>
      </c>
      <c r="U846" s="16" t="str">
        <f t="shared" si="154"/>
        <v/>
      </c>
      <c r="V846" s="14" t="str">
        <f t="shared" si="155"/>
        <v/>
      </c>
      <c r="W846" s="14" t="str">
        <f t="shared" si="156"/>
        <v/>
      </c>
      <c r="X846">
        <f t="shared" ca="1" si="146"/>
        <v>-4.7658349516709705E-2</v>
      </c>
    </row>
    <row r="847" spans="2:24" x14ac:dyDescent="0.25">
      <c r="B847" s="1">
        <v>41376</v>
      </c>
      <c r="C847" s="13">
        <f>ROW()</f>
        <v>847</v>
      </c>
      <c r="D847">
        <v>0.05</v>
      </c>
      <c r="E847">
        <f t="shared" si="147"/>
        <v>0.05</v>
      </c>
      <c r="F847">
        <v>157.19999999999999</v>
      </c>
      <c r="G847">
        <v>60.01</v>
      </c>
      <c r="H847" s="10">
        <f t="shared" ca="1" si="145"/>
        <v>0.38250647538099974</v>
      </c>
      <c r="I847">
        <v>20.29</v>
      </c>
      <c r="J847">
        <v>18.7</v>
      </c>
      <c r="K847">
        <v>25.51</v>
      </c>
      <c r="L847">
        <v>31.89</v>
      </c>
      <c r="M847">
        <f ca="1">INDIRECT(J$13&amp;ROW())</f>
        <v>18.7</v>
      </c>
      <c r="N847">
        <f t="shared" ca="1" si="148"/>
        <v>-4.7897817988291624E-3</v>
      </c>
      <c r="O847" s="14">
        <f t="shared" ca="1" si="149"/>
        <v>-4.7917654319142855E-3</v>
      </c>
      <c r="P847" s="14">
        <f t="shared" ca="1" si="150"/>
        <v>2.4887505316403717E-6</v>
      </c>
      <c r="Q847" s="14">
        <f t="shared" ca="1" si="151"/>
        <v>2.4887505316403717E-6</v>
      </c>
      <c r="R847">
        <f t="shared" ca="1" si="152"/>
        <v>35.224532851114986</v>
      </c>
      <c r="S847" t="str">
        <f t="shared" si="153"/>
        <v/>
      </c>
      <c r="T847" s="17" t="str">
        <f>IF(S847=1,R847/INDEX($R823:$R$2011,MATCH(1,S823:S846,0),1)-1,"")</f>
        <v/>
      </c>
      <c r="U847" s="16" t="str">
        <f t="shared" si="154"/>
        <v/>
      </c>
      <c r="V847" s="14" t="str">
        <f t="shared" si="155"/>
        <v/>
      </c>
      <c r="W847" s="14" t="str">
        <f t="shared" si="156"/>
        <v/>
      </c>
      <c r="X847">
        <f t="shared" ca="1" si="146"/>
        <v>-1.4313940633992349E-2</v>
      </c>
    </row>
    <row r="848" spans="2:24" x14ac:dyDescent="0.25">
      <c r="B848" s="1">
        <v>41379</v>
      </c>
      <c r="C848" s="13">
        <f>ROW()</f>
        <v>848</v>
      </c>
      <c r="D848">
        <v>0.05</v>
      </c>
      <c r="E848">
        <f t="shared" si="147"/>
        <v>0.05</v>
      </c>
      <c r="F848">
        <v>153.56</v>
      </c>
      <c r="G848">
        <v>58.42</v>
      </c>
      <c r="H848" s="10">
        <f t="shared" ca="1" si="145"/>
        <v>0.35520081836595552</v>
      </c>
      <c r="I848">
        <v>21.13</v>
      </c>
      <c r="J848">
        <v>18.350000000000001</v>
      </c>
      <c r="K848">
        <v>22.45</v>
      </c>
      <c r="L848">
        <v>30.48</v>
      </c>
      <c r="M848">
        <f ca="1">INDIRECT(J$13&amp;ROW())</f>
        <v>18.350000000000001</v>
      </c>
      <c r="N848">
        <f t="shared" ca="1" si="148"/>
        <v>-1.8716577540106805E-2</v>
      </c>
      <c r="O848" s="14">
        <f t="shared" ca="1" si="149"/>
        <v>-1.8718561173191928E-2</v>
      </c>
      <c r="P848" s="14">
        <f t="shared" ca="1" si="150"/>
        <v>2.4038558727693704E-4</v>
      </c>
      <c r="Q848" s="14">
        <f t="shared" ca="1" si="151"/>
        <v>2.4038558727693704E-4</v>
      </c>
      <c r="R848">
        <f t="shared" ca="1" si="152"/>
        <v>34.565250150693053</v>
      </c>
      <c r="S848" t="str">
        <f t="shared" si="153"/>
        <v/>
      </c>
      <c r="T848" s="17" t="str">
        <f>IF(S848=1,R848/INDEX($R824:$R$2011,MATCH(1,S824:S847,0),1)-1,"")</f>
        <v/>
      </c>
      <c r="U848" s="16" t="str">
        <f t="shared" si="154"/>
        <v/>
      </c>
      <c r="V848" s="14" t="str">
        <f t="shared" si="155"/>
        <v/>
      </c>
      <c r="W848" s="14" t="str">
        <f t="shared" si="156"/>
        <v/>
      </c>
      <c r="X848">
        <f t="shared" ca="1" si="146"/>
        <v>-7.1386130098441219E-2</v>
      </c>
    </row>
    <row r="849" spans="2:24" x14ac:dyDescent="0.25">
      <c r="B849" s="1">
        <v>41380</v>
      </c>
      <c r="C849" s="13">
        <f>ROW()</f>
        <v>849</v>
      </c>
      <c r="D849">
        <v>0.05</v>
      </c>
      <c r="E849">
        <f t="shared" si="147"/>
        <v>0.05</v>
      </c>
      <c r="F849">
        <v>155.82</v>
      </c>
      <c r="G849">
        <v>59.29</v>
      </c>
      <c r="H849" s="10">
        <f t="shared" ca="1" si="145"/>
        <v>0.34954032148562203</v>
      </c>
      <c r="I849">
        <v>20.21</v>
      </c>
      <c r="J849">
        <v>20.52</v>
      </c>
      <c r="K849">
        <v>23.46</v>
      </c>
      <c r="L849">
        <v>31.77</v>
      </c>
      <c r="M849">
        <f ca="1">INDIRECT(J$13&amp;ROW())</f>
        <v>20.52</v>
      </c>
      <c r="N849">
        <f t="shared" ca="1" si="148"/>
        <v>0.11825613079019059</v>
      </c>
      <c r="O849" s="14">
        <f t="shared" ca="1" si="149"/>
        <v>0.11825414715710547</v>
      </c>
      <c r="P849" s="14">
        <f t="shared" ca="1" si="150"/>
        <v>1.475455644753629E-2</v>
      </c>
      <c r="Q849" s="14" t="str">
        <f t="shared" ca="1" si="151"/>
        <v/>
      </c>
      <c r="R849">
        <f t="shared" ca="1" si="152"/>
        <v>38.652802893309065</v>
      </c>
      <c r="S849" t="str">
        <f t="shared" si="153"/>
        <v/>
      </c>
      <c r="T849" s="17" t="str">
        <f>IF(S849=1,R849/INDEX($R825:$R$2011,MATCH(1,S825:S848,0),1)-1,"")</f>
        <v/>
      </c>
      <c r="U849" s="16" t="str">
        <f t="shared" si="154"/>
        <v/>
      </c>
      <c r="V849" s="14" t="str">
        <f t="shared" si="155"/>
        <v/>
      </c>
      <c r="W849" s="14" t="str">
        <f t="shared" si="156"/>
        <v/>
      </c>
      <c r="X849">
        <f t="shared" ca="1" si="146"/>
        <v>-1.5936046843511412E-2</v>
      </c>
    </row>
    <row r="850" spans="2:24" x14ac:dyDescent="0.25">
      <c r="B850" s="1">
        <v>41381</v>
      </c>
      <c r="C850" s="13">
        <f>ROW()</f>
        <v>850</v>
      </c>
      <c r="D850">
        <v>0.05</v>
      </c>
      <c r="E850">
        <f t="shared" si="147"/>
        <v>0.05</v>
      </c>
      <c r="F850">
        <v>153.55000000000001</v>
      </c>
      <c r="G850">
        <v>58.32</v>
      </c>
      <c r="H850" s="10">
        <f t="shared" ca="1" si="145"/>
        <v>0.33167896498186145</v>
      </c>
      <c r="I850">
        <v>21.07</v>
      </c>
      <c r="J850">
        <v>18.899999999999999</v>
      </c>
      <c r="K850">
        <v>20.86</v>
      </c>
      <c r="L850">
        <v>30.51</v>
      </c>
      <c r="M850">
        <f ca="1">INDIRECT(J$13&amp;ROW())</f>
        <v>18.899999999999999</v>
      </c>
      <c r="N850">
        <f t="shared" ca="1" si="148"/>
        <v>-7.8947368421052655E-2</v>
      </c>
      <c r="O850" s="14">
        <f t="shared" ca="1" si="149"/>
        <v>-7.8949352054137778E-2</v>
      </c>
      <c r="P850" s="14">
        <f t="shared" ca="1" si="150"/>
        <v>5.735815073248848E-3</v>
      </c>
      <c r="Q850" s="14">
        <f t="shared" ca="1" si="151"/>
        <v>5.735815073248848E-3</v>
      </c>
      <c r="R850">
        <f t="shared" ca="1" si="152"/>
        <v>35.601265822784661</v>
      </c>
      <c r="S850" t="str">
        <f t="shared" si="153"/>
        <v/>
      </c>
      <c r="T850" s="17" t="str">
        <f>IF(S850=1,R850/INDEX($R826:$R$2011,MATCH(1,S826:S849,0),1)-1,"")</f>
        <v/>
      </c>
      <c r="U850" s="16" t="str">
        <f t="shared" si="154"/>
        <v/>
      </c>
      <c r="V850" s="14" t="str">
        <f t="shared" si="155"/>
        <v/>
      </c>
      <c r="W850" s="14" t="str">
        <f t="shared" si="156"/>
        <v/>
      </c>
      <c r="X850">
        <f t="shared" ca="1" si="146"/>
        <v>-5.1099559638344366E-2</v>
      </c>
    </row>
    <row r="851" spans="2:24" x14ac:dyDescent="0.25">
      <c r="B851" s="1">
        <v>41382</v>
      </c>
      <c r="C851" s="13">
        <f>ROW()</f>
        <v>851</v>
      </c>
      <c r="D851">
        <v>0.05</v>
      </c>
      <c r="E851">
        <f t="shared" si="147"/>
        <v>0.05</v>
      </c>
      <c r="F851">
        <v>152.58000000000001</v>
      </c>
      <c r="G851">
        <v>58.04</v>
      </c>
      <c r="H851" s="10">
        <f t="shared" ca="1" si="145"/>
        <v>0.32565635981579066</v>
      </c>
      <c r="I851">
        <v>21.42</v>
      </c>
      <c r="J851">
        <v>21.07</v>
      </c>
      <c r="K851">
        <v>19.93</v>
      </c>
      <c r="L851">
        <v>30.1</v>
      </c>
      <c r="M851">
        <f ca="1">INDIRECT(J$13&amp;ROW())</f>
        <v>21.07</v>
      </c>
      <c r="N851">
        <f t="shared" ca="1" si="148"/>
        <v>0.11481481481481493</v>
      </c>
      <c r="O851" s="14">
        <f t="shared" ca="1" si="149"/>
        <v>0.1148128311817298</v>
      </c>
      <c r="P851" s="14">
        <f t="shared" ca="1" si="150"/>
        <v>1.3930377258573712E-2</v>
      </c>
      <c r="Q851" s="14" t="str">
        <f t="shared" ca="1" si="151"/>
        <v/>
      </c>
      <c r="R851">
        <f t="shared" ca="1" si="152"/>
        <v>39.68881856540068</v>
      </c>
      <c r="S851" t="str">
        <f t="shared" si="153"/>
        <v/>
      </c>
      <c r="T851" s="17" t="str">
        <f>IF(S851=1,R851/INDEX($R827:$R$2011,MATCH(1,S827:S850,0),1)-1,"")</f>
        <v/>
      </c>
      <c r="U851" s="16" t="str">
        <f t="shared" si="154"/>
        <v/>
      </c>
      <c r="V851" s="14" t="str">
        <f t="shared" si="155"/>
        <v/>
      </c>
      <c r="W851" s="14" t="str">
        <f t="shared" si="156"/>
        <v/>
      </c>
      <c r="X851">
        <f t="shared" ca="1" si="146"/>
        <v>-1.815793523837169E-2</v>
      </c>
    </row>
    <row r="852" spans="2:24" x14ac:dyDescent="0.25">
      <c r="B852" s="1">
        <v>41383</v>
      </c>
      <c r="C852" s="13">
        <f>ROW()</f>
        <v>852</v>
      </c>
      <c r="D852">
        <v>0.05</v>
      </c>
      <c r="E852">
        <f t="shared" si="147"/>
        <v>0.05</v>
      </c>
      <c r="F852">
        <v>153.91</v>
      </c>
      <c r="G852">
        <v>58.57</v>
      </c>
      <c r="H852" s="10">
        <f t="shared" ca="1" si="145"/>
        <v>0.30169596500940027</v>
      </c>
      <c r="I852">
        <v>21.37</v>
      </c>
      <c r="J852">
        <v>22.04</v>
      </c>
      <c r="K852">
        <v>21.27</v>
      </c>
      <c r="L852">
        <v>30.1</v>
      </c>
      <c r="M852">
        <f ca="1">INDIRECT(J$13&amp;ROW())</f>
        <v>22.04</v>
      </c>
      <c r="N852">
        <f t="shared" ca="1" si="148"/>
        <v>4.6037019458946338E-2</v>
      </c>
      <c r="O852" s="14">
        <f t="shared" ca="1" si="149"/>
        <v>4.6035035825861215E-2</v>
      </c>
      <c r="P852" s="14">
        <f t="shared" ca="1" si="150"/>
        <v>2.4254860481379794E-3</v>
      </c>
      <c r="Q852" s="14" t="str">
        <f t="shared" ca="1" si="151"/>
        <v/>
      </c>
      <c r="R852">
        <f t="shared" ca="1" si="152"/>
        <v>41.515973477998621</v>
      </c>
      <c r="S852" t="str">
        <f t="shared" si="153"/>
        <v/>
      </c>
      <c r="T852" s="17" t="str">
        <f>IF(S852=1,R852/INDEX($R828:$R$2011,MATCH(1,S828:S851,0),1)-1,"")</f>
        <v/>
      </c>
      <c r="U852" s="16" t="str">
        <f t="shared" si="154"/>
        <v/>
      </c>
      <c r="V852" s="14" t="str">
        <f t="shared" si="155"/>
        <v/>
      </c>
      <c r="W852" s="14" t="str">
        <f t="shared" si="156"/>
        <v/>
      </c>
      <c r="X852">
        <f t="shared" ca="1" si="146"/>
        <v>-7.3575700532744717E-2</v>
      </c>
    </row>
    <row r="853" spans="2:24" x14ac:dyDescent="0.25">
      <c r="B853" s="1">
        <v>41386</v>
      </c>
      <c r="C853" s="13">
        <f>ROW()</f>
        <v>853</v>
      </c>
      <c r="D853">
        <v>0.05</v>
      </c>
      <c r="E853">
        <f t="shared" si="147"/>
        <v>0.05</v>
      </c>
      <c r="F853">
        <v>154.59</v>
      </c>
      <c r="G853">
        <v>58.83</v>
      </c>
      <c r="H853" s="10">
        <f t="shared" ca="1" si="145"/>
        <v>0.30109895816429177</v>
      </c>
      <c r="I853">
        <v>21.19</v>
      </c>
      <c r="J853">
        <v>20.440000000000001</v>
      </c>
      <c r="K853">
        <v>21.78</v>
      </c>
      <c r="L853">
        <v>30.35</v>
      </c>
      <c r="M853">
        <f ca="1">INDIRECT(J$13&amp;ROW())</f>
        <v>20.440000000000001</v>
      </c>
      <c r="N853">
        <f t="shared" ca="1" si="148"/>
        <v>-7.2595281306714998E-2</v>
      </c>
      <c r="O853" s="14">
        <f t="shared" ca="1" si="149"/>
        <v>-7.2597264939800121E-2</v>
      </c>
      <c r="P853" s="14">
        <f t="shared" ca="1" si="150"/>
        <v>4.8140113646646717E-3</v>
      </c>
      <c r="Q853" s="14">
        <f t="shared" ca="1" si="151"/>
        <v>4.8140113646646717E-3</v>
      </c>
      <c r="R853">
        <f t="shared" ca="1" si="152"/>
        <v>38.502109704641192</v>
      </c>
      <c r="S853" t="str">
        <f t="shared" si="153"/>
        <v/>
      </c>
      <c r="T853" s="17" t="str">
        <f>IF(S853=1,R853/INDEX($R829:$R$2011,MATCH(1,S829:S852,0),1)-1,"")</f>
        <v/>
      </c>
      <c r="U853" s="16" t="str">
        <f t="shared" si="154"/>
        <v/>
      </c>
      <c r="V853" s="14" t="str">
        <f t="shared" si="155"/>
        <v/>
      </c>
      <c r="W853" s="14" t="str">
        <f t="shared" si="156"/>
        <v/>
      </c>
      <c r="X853">
        <f t="shared" ca="1" si="146"/>
        <v>-1.9788360281513813E-3</v>
      </c>
    </row>
    <row r="854" spans="2:24" x14ac:dyDescent="0.25">
      <c r="B854" s="1">
        <v>41387</v>
      </c>
      <c r="C854" s="13">
        <f>ROW()</f>
        <v>854</v>
      </c>
      <c r="D854">
        <v>0.05</v>
      </c>
      <c r="E854">
        <f t="shared" si="147"/>
        <v>0.05</v>
      </c>
      <c r="F854">
        <v>156.19</v>
      </c>
      <c r="G854">
        <v>59.43</v>
      </c>
      <c r="H854" s="10">
        <f t="shared" ca="1" si="145"/>
        <v>0.3062399334339424</v>
      </c>
      <c r="I854">
        <v>20.420000000000002</v>
      </c>
      <c r="J854">
        <v>19.989999999999998</v>
      </c>
      <c r="K854">
        <v>22.88</v>
      </c>
      <c r="L854">
        <v>31.39</v>
      </c>
      <c r="M854">
        <f ca="1">INDIRECT(J$13&amp;ROW())</f>
        <v>19.989999999999998</v>
      </c>
      <c r="N854">
        <f t="shared" ca="1" si="148"/>
        <v>-2.2015655577299564E-2</v>
      </c>
      <c r="O854" s="14">
        <f t="shared" ca="1" si="149"/>
        <v>-2.2017639210384687E-2</v>
      </c>
      <c r="P854" s="14">
        <f t="shared" ca="1" si="150"/>
        <v>3.5356977715855997E-4</v>
      </c>
      <c r="Q854" s="14">
        <f t="shared" ca="1" si="151"/>
        <v>3.5356977715855997E-4</v>
      </c>
      <c r="R854">
        <f t="shared" ca="1" si="152"/>
        <v>37.654460518384411</v>
      </c>
      <c r="S854" t="str">
        <f t="shared" si="153"/>
        <v/>
      </c>
      <c r="T854" s="17" t="str">
        <f>IF(S854=1,R854/INDEX($R830:$R$2011,MATCH(1,S830:S853,0),1)-1,"")</f>
        <v/>
      </c>
      <c r="U854" s="16" t="str">
        <f t="shared" si="154"/>
        <v/>
      </c>
      <c r="V854" s="14" t="str">
        <f t="shared" si="155"/>
        <v/>
      </c>
      <c r="W854" s="14" t="str">
        <f t="shared" si="156"/>
        <v/>
      </c>
      <c r="X854">
        <f t="shared" ca="1" si="146"/>
        <v>1.7074038718013437E-2</v>
      </c>
    </row>
    <row r="855" spans="2:24" x14ac:dyDescent="0.25">
      <c r="B855" s="1">
        <v>41388</v>
      </c>
      <c r="C855" s="13">
        <f>ROW()</f>
        <v>855</v>
      </c>
      <c r="D855">
        <v>0.05</v>
      </c>
      <c r="E855">
        <f t="shared" si="147"/>
        <v>0.05</v>
      </c>
      <c r="F855">
        <v>156.29</v>
      </c>
      <c r="G855">
        <v>59.71</v>
      </c>
      <c r="H855" s="10">
        <f t="shared" ca="1" si="145"/>
        <v>0.29850805926075957</v>
      </c>
      <c r="I855">
        <v>20.329999999999998</v>
      </c>
      <c r="J855">
        <v>18.98</v>
      </c>
      <c r="K855">
        <v>22.74</v>
      </c>
      <c r="L855">
        <v>31.52</v>
      </c>
      <c r="M855">
        <f ca="1">INDIRECT(J$13&amp;ROW())</f>
        <v>18.98</v>
      </c>
      <c r="N855">
        <f t="shared" ca="1" si="148"/>
        <v>-5.0525262631315515E-2</v>
      </c>
      <c r="O855" s="14">
        <f t="shared" ca="1" si="149"/>
        <v>-5.0527246264400638E-2</v>
      </c>
      <c r="P855" s="14">
        <f t="shared" ca="1" si="150"/>
        <v>2.2385254816694221E-3</v>
      </c>
      <c r="Q855" s="14">
        <f t="shared" ca="1" si="151"/>
        <v>2.2385254816694221E-3</v>
      </c>
      <c r="R855">
        <f t="shared" ca="1" si="152"/>
        <v>35.751959011452541</v>
      </c>
      <c r="S855" t="str">
        <f t="shared" si="153"/>
        <v/>
      </c>
      <c r="T855" s="17" t="str">
        <f>IF(S855=1,R855/INDEX($R831:$R$2011,MATCH(1,S831:S854,0),1)-1,"")</f>
        <v/>
      </c>
      <c r="U855" s="16" t="str">
        <f t="shared" si="154"/>
        <v/>
      </c>
      <c r="V855" s="14" t="str">
        <f t="shared" si="155"/>
        <v/>
      </c>
      <c r="W855" s="14" t="str">
        <f t="shared" si="156"/>
        <v/>
      </c>
      <c r="X855">
        <f t="shared" ca="1" si="146"/>
        <v>-2.5247765980365308E-2</v>
      </c>
    </row>
    <row r="856" spans="2:24" x14ac:dyDescent="0.25">
      <c r="B856" s="1">
        <v>41389</v>
      </c>
      <c r="C856" s="13">
        <f>ROW()</f>
        <v>856</v>
      </c>
      <c r="D856">
        <v>0.05</v>
      </c>
      <c r="E856">
        <f t="shared" si="147"/>
        <v>0.05</v>
      </c>
      <c r="F856">
        <v>156.91999999999999</v>
      </c>
      <c r="G856">
        <v>60.04</v>
      </c>
      <c r="H856" s="10">
        <f t="shared" ref="H856:H919" ca="1" si="157">H855*(1+X856)</f>
        <v>0.30293643365814521</v>
      </c>
      <c r="I856">
        <v>20.329999999999998</v>
      </c>
      <c r="J856">
        <v>19.04</v>
      </c>
      <c r="K856">
        <v>22.54</v>
      </c>
      <c r="L856">
        <v>31.55</v>
      </c>
      <c r="M856">
        <f ca="1">INDIRECT(J$13&amp;ROW())</f>
        <v>19.04</v>
      </c>
      <c r="N856">
        <f t="shared" ca="1" si="148"/>
        <v>3.1612223393044925E-3</v>
      </c>
      <c r="O856" s="14">
        <f t="shared" ca="1" si="149"/>
        <v>3.1592387062193694E-3</v>
      </c>
      <c r="P856" s="14">
        <f t="shared" ca="1" si="150"/>
        <v>4.0620568068611872E-5</v>
      </c>
      <c r="Q856" s="14" t="str">
        <f t="shared" ca="1" si="151"/>
        <v/>
      </c>
      <c r="R856">
        <f t="shared" ca="1" si="152"/>
        <v>35.864978902953446</v>
      </c>
      <c r="S856" t="str">
        <f t="shared" si="153"/>
        <v/>
      </c>
      <c r="T856" s="17" t="str">
        <f>IF(S856=1,R856/INDEX($R832:$R$2011,MATCH(1,S832:S855,0),1)-1,"")</f>
        <v/>
      </c>
      <c r="U856" s="16" t="str">
        <f t="shared" si="154"/>
        <v/>
      </c>
      <c r="V856" s="14" t="str">
        <f t="shared" si="155"/>
        <v/>
      </c>
      <c r="W856" s="14" t="str">
        <f t="shared" si="156"/>
        <v/>
      </c>
      <c r="X856">
        <f t="shared" ref="X856:X919" ca="1" si="158">NORMINV(RAND(), 0, 0.04)</f>
        <v>1.4835024583095885E-2</v>
      </c>
    </row>
    <row r="857" spans="2:24" x14ac:dyDescent="0.25">
      <c r="B857" s="1">
        <v>41390</v>
      </c>
      <c r="C857" s="13">
        <f>ROW()</f>
        <v>857</v>
      </c>
      <c r="D857">
        <v>0.05</v>
      </c>
      <c r="E857">
        <f t="shared" ref="E857:E920" si="159">IF(E$19="",D857,E$19)</f>
        <v>0.05</v>
      </c>
      <c r="F857">
        <v>156.63999999999999</v>
      </c>
      <c r="G857">
        <v>59.84</v>
      </c>
      <c r="H857" s="10">
        <f t="shared" ca="1" si="157"/>
        <v>0.31806963985011599</v>
      </c>
      <c r="I857">
        <v>20.21</v>
      </c>
      <c r="J857">
        <v>19.25</v>
      </c>
      <c r="K857">
        <v>22.53</v>
      </c>
      <c r="L857">
        <v>31.72</v>
      </c>
      <c r="M857">
        <f ca="1">INDIRECT(J$13&amp;ROW())</f>
        <v>19.25</v>
      </c>
      <c r="N857">
        <f t="shared" ca="1" si="148"/>
        <v>1.1029411764705843E-2</v>
      </c>
      <c r="O857" s="14">
        <f t="shared" ca="1" si="149"/>
        <v>1.102742813162072E-2</v>
      </c>
      <c r="P857" s="14">
        <f t="shared" ca="1" si="150"/>
        <v>2.0282363023945037E-4</v>
      </c>
      <c r="Q857" s="14" t="str">
        <f t="shared" ca="1" si="151"/>
        <v/>
      </c>
      <c r="R857">
        <f t="shared" ca="1" si="152"/>
        <v>36.260548523206609</v>
      </c>
      <c r="S857" t="str">
        <f t="shared" si="153"/>
        <v/>
      </c>
      <c r="T857" s="17" t="str">
        <f>IF(S857=1,R857/INDEX($R833:$R$2011,MATCH(1,S833:S856,0),1)-1,"")</f>
        <v/>
      </c>
      <c r="U857" s="16" t="str">
        <f t="shared" si="154"/>
        <v/>
      </c>
      <c r="V857" s="14" t="str">
        <f t="shared" si="155"/>
        <v/>
      </c>
      <c r="W857" s="14" t="str">
        <f t="shared" si="156"/>
        <v/>
      </c>
      <c r="X857">
        <f t="shared" ca="1" si="158"/>
        <v>4.9955054957331914E-2</v>
      </c>
    </row>
    <row r="858" spans="2:24" x14ac:dyDescent="0.25">
      <c r="B858" s="1">
        <v>41393</v>
      </c>
      <c r="C858" s="13">
        <f>ROW()</f>
        <v>858</v>
      </c>
      <c r="D858">
        <v>0.05</v>
      </c>
      <c r="E858">
        <f t="shared" si="159"/>
        <v>0.05</v>
      </c>
      <c r="F858">
        <v>157.69</v>
      </c>
      <c r="G858">
        <v>60.18</v>
      </c>
      <c r="H858" s="10">
        <f t="shared" ca="1" si="157"/>
        <v>0.31346063650725764</v>
      </c>
      <c r="I858">
        <v>20.100000000000001</v>
      </c>
      <c r="J858">
        <v>19.239999999999998</v>
      </c>
      <c r="K858">
        <v>22.64</v>
      </c>
      <c r="L858">
        <v>31.84</v>
      </c>
      <c r="M858">
        <f ca="1">INDIRECT(J$13&amp;ROW())</f>
        <v>19.239999999999998</v>
      </c>
      <c r="N858">
        <f t="shared" ref="N858:N921" ca="1" si="160">M858/M857-1</f>
        <v>-5.1948051948058627E-4</v>
      </c>
      <c r="O858" s="14">
        <f t="shared" ref="O858:O921" ca="1" si="161">N858-((1+E858/100)^(1/252)-1)</f>
        <v>-5.2146415256570933E-4</v>
      </c>
      <c r="P858" s="14">
        <f t="shared" ref="P858:P921" ca="1" si="162">(O858-O$7)^2</f>
        <v>7.2507617561691684E-6</v>
      </c>
      <c r="Q858" s="14">
        <f t="shared" ref="Q858:Q921" ca="1" si="163">IF(O858&lt;0,(O858-O$7)^2,"")</f>
        <v>7.2507617561691684E-6</v>
      </c>
      <c r="R858">
        <f t="shared" ref="R858:R921" ca="1" si="164">(N858+1)*R857</f>
        <v>36.241711874623121</v>
      </c>
      <c r="S858" t="str">
        <f t="shared" si="153"/>
        <v/>
      </c>
      <c r="T858" s="17" t="str">
        <f>IF(S858=1,R858/INDEX($R834:$R$2011,MATCH(1,S834:S857,0),1)-1,"")</f>
        <v/>
      </c>
      <c r="U858" s="16" t="str">
        <f t="shared" si="154"/>
        <v/>
      </c>
      <c r="V858" s="14" t="str">
        <f t="shared" si="155"/>
        <v/>
      </c>
      <c r="W858" s="14" t="str">
        <f t="shared" si="156"/>
        <v/>
      </c>
      <c r="X858">
        <f t="shared" ca="1" si="158"/>
        <v>-1.4490547871938621E-2</v>
      </c>
    </row>
    <row r="859" spans="2:24" x14ac:dyDescent="0.25">
      <c r="B859" s="1">
        <v>41394</v>
      </c>
      <c r="C859" s="13">
        <f>ROW()</f>
        <v>859</v>
      </c>
      <c r="D859">
        <v>0.05</v>
      </c>
      <c r="E859">
        <f t="shared" si="159"/>
        <v>0.05</v>
      </c>
      <c r="F859">
        <v>158.07</v>
      </c>
      <c r="G859">
        <v>60.41</v>
      </c>
      <c r="H859" s="10">
        <f t="shared" ca="1" si="157"/>
        <v>0.31838722640899964</v>
      </c>
      <c r="I859">
        <v>20.02</v>
      </c>
      <c r="J859">
        <v>19.149999999999999</v>
      </c>
      <c r="K859">
        <v>22.9</v>
      </c>
      <c r="L859">
        <v>32.049999999999997</v>
      </c>
      <c r="M859">
        <f ca="1">INDIRECT(J$13&amp;ROW())</f>
        <v>19.149999999999999</v>
      </c>
      <c r="N859">
        <f t="shared" ca="1" si="160"/>
        <v>-4.6777546777546641E-3</v>
      </c>
      <c r="O859" s="14">
        <f t="shared" ca="1" si="161"/>
        <v>-4.6797383108397872E-3</v>
      </c>
      <c r="P859" s="14">
        <f t="shared" ca="1" si="162"/>
        <v>2.1478376931231516E-6</v>
      </c>
      <c r="Q859" s="14">
        <f t="shared" ca="1" si="163"/>
        <v>2.1478376931231516E-6</v>
      </c>
      <c r="R859">
        <f t="shared" ca="1" si="164"/>
        <v>36.072182037371768</v>
      </c>
      <c r="S859">
        <f t="shared" si="153"/>
        <v>1</v>
      </c>
      <c r="T859" s="17">
        <f ca="1">IF(S859=1,R859/INDEX($R835:$R$2011,MATCH(1,S835:S858,0),1)-1,"")</f>
        <v>-5.8505408062930253E-2</v>
      </c>
      <c r="U859" s="16">
        <f t="shared" ca="1" si="154"/>
        <v>-5.8547065184034852E-2</v>
      </c>
      <c r="V859" s="14">
        <f t="shared" ca="1" si="155"/>
        <v>1.2123730430181511E-5</v>
      </c>
      <c r="W859" s="14">
        <f t="shared" ca="1" si="156"/>
        <v>1.2123730430181511E-5</v>
      </c>
      <c r="X859">
        <f t="shared" ca="1" si="158"/>
        <v>1.571677374434206E-2</v>
      </c>
    </row>
    <row r="860" spans="2:24" x14ac:dyDescent="0.25">
      <c r="B860" s="1">
        <v>41395</v>
      </c>
      <c r="C860" s="13">
        <f>ROW()</f>
        <v>860</v>
      </c>
      <c r="D860">
        <v>0.05</v>
      </c>
      <c r="E860">
        <f t="shared" si="159"/>
        <v>0.05</v>
      </c>
      <c r="F860">
        <v>156.68</v>
      </c>
      <c r="G860">
        <v>59.79</v>
      </c>
      <c r="H860" s="10">
        <f t="shared" ca="1" si="157"/>
        <v>0.32597457120657009</v>
      </c>
      <c r="I860">
        <v>20.48</v>
      </c>
      <c r="J860">
        <v>18.97</v>
      </c>
      <c r="K860">
        <v>21.86</v>
      </c>
      <c r="L860">
        <v>31.27</v>
      </c>
      <c r="M860">
        <f ca="1">INDIRECT(J$13&amp;ROW())</f>
        <v>18.97</v>
      </c>
      <c r="N860">
        <f t="shared" ca="1" si="160"/>
        <v>-9.3994778067885143E-3</v>
      </c>
      <c r="O860" s="14">
        <f t="shared" ca="1" si="161"/>
        <v>-9.4014614398736374E-3</v>
      </c>
      <c r="P860" s="14">
        <f t="shared" ca="1" si="162"/>
        <v>3.8282352533305449E-5</v>
      </c>
      <c r="Q860" s="14">
        <f t="shared" ca="1" si="163"/>
        <v>3.8282352533305449E-5</v>
      </c>
      <c r="R860">
        <f t="shared" ca="1" si="164"/>
        <v>35.733122362869054</v>
      </c>
      <c r="S860" t="str">
        <f t="shared" si="153"/>
        <v/>
      </c>
      <c r="T860" s="17" t="str">
        <f>IF(S860=1,R860/INDEX($R836:$R$2011,MATCH(1,S836:S859,0),1)-1,"")</f>
        <v/>
      </c>
      <c r="U860" s="16" t="str">
        <f t="shared" si="154"/>
        <v/>
      </c>
      <c r="V860" s="14" t="str">
        <f t="shared" si="155"/>
        <v/>
      </c>
      <c r="W860" s="14" t="str">
        <f t="shared" si="156"/>
        <v/>
      </c>
      <c r="X860">
        <f t="shared" ca="1" si="158"/>
        <v>2.3830556530630886E-2</v>
      </c>
    </row>
    <row r="861" spans="2:24" x14ac:dyDescent="0.25">
      <c r="B861" s="1">
        <v>41396</v>
      </c>
      <c r="C861" s="13">
        <f>ROW()</f>
        <v>861</v>
      </c>
      <c r="D861">
        <v>0.05</v>
      </c>
      <c r="E861">
        <f t="shared" si="159"/>
        <v>0.05</v>
      </c>
      <c r="F861">
        <v>158.13999999999999</v>
      </c>
      <c r="G861">
        <v>60.41</v>
      </c>
      <c r="H861" s="10">
        <f t="shared" ca="1" si="157"/>
        <v>0.3149827779665606</v>
      </c>
      <c r="I861">
        <v>20.260000000000002</v>
      </c>
      <c r="J861">
        <v>19.77</v>
      </c>
      <c r="K861">
        <v>22.66</v>
      </c>
      <c r="L861">
        <v>31.74</v>
      </c>
      <c r="M861">
        <f ca="1">INDIRECT(J$13&amp;ROW())</f>
        <v>19.77</v>
      </c>
      <c r="N861">
        <f t="shared" ca="1" si="160"/>
        <v>4.2171850289931534E-2</v>
      </c>
      <c r="O861" s="14">
        <f t="shared" ca="1" si="161"/>
        <v>4.2169866656846411E-2</v>
      </c>
      <c r="P861" s="14">
        <f t="shared" ca="1" si="162"/>
        <v>2.0597124177298143E-3</v>
      </c>
      <c r="Q861" s="14" t="str">
        <f t="shared" ca="1" si="163"/>
        <v/>
      </c>
      <c r="R861">
        <f t="shared" ca="1" si="164"/>
        <v>37.240054249547775</v>
      </c>
      <c r="S861" t="str">
        <f t="shared" si="153"/>
        <v/>
      </c>
      <c r="T861" s="17" t="str">
        <f>IF(S861=1,R861/INDEX($R837:$R$2011,MATCH(1,S837:S860,0),1)-1,"")</f>
        <v/>
      </c>
      <c r="U861" s="16" t="str">
        <f t="shared" si="154"/>
        <v/>
      </c>
      <c r="V861" s="14" t="str">
        <f t="shared" si="155"/>
        <v/>
      </c>
      <c r="W861" s="14" t="str">
        <f t="shared" si="156"/>
        <v/>
      </c>
      <c r="X861">
        <f t="shared" ca="1" si="158"/>
        <v>-3.3719787403428916E-2</v>
      </c>
    </row>
    <row r="862" spans="2:24" x14ac:dyDescent="0.25">
      <c r="B862" s="1">
        <v>41397</v>
      </c>
      <c r="C862" s="13">
        <f>ROW()</f>
        <v>862</v>
      </c>
      <c r="D862">
        <v>0.03</v>
      </c>
      <c r="E862">
        <f t="shared" si="159"/>
        <v>0.03</v>
      </c>
      <c r="F862">
        <v>159.74</v>
      </c>
      <c r="G862">
        <v>61.13</v>
      </c>
      <c r="H862" s="10">
        <f t="shared" ca="1" si="157"/>
        <v>0.30767325889262814</v>
      </c>
      <c r="I862">
        <v>20.14</v>
      </c>
      <c r="J862">
        <v>19.11</v>
      </c>
      <c r="K862">
        <v>23.16</v>
      </c>
      <c r="L862">
        <v>31.77</v>
      </c>
      <c r="M862">
        <f ca="1">INDIRECT(J$13&amp;ROW())</f>
        <v>19.11</v>
      </c>
      <c r="N862">
        <f t="shared" ca="1" si="160"/>
        <v>-3.3383915022761723E-2</v>
      </c>
      <c r="O862" s="14">
        <f t="shared" ca="1" si="161"/>
        <v>-3.338510532112493E-2</v>
      </c>
      <c r="P862" s="14">
        <f t="shared" ca="1" si="162"/>
        <v>9.1028425157655129E-4</v>
      </c>
      <c r="Q862" s="14">
        <f t="shared" ca="1" si="163"/>
        <v>9.1028425157655129E-4</v>
      </c>
      <c r="R862">
        <f t="shared" ca="1" si="164"/>
        <v>35.996835443037838</v>
      </c>
      <c r="S862" t="str">
        <f t="shared" si="153"/>
        <v/>
      </c>
      <c r="T862" s="17" t="str">
        <f>IF(S862=1,R862/INDEX($R838:$R$2011,MATCH(1,S838:S861,0),1)-1,"")</f>
        <v/>
      </c>
      <c r="U862" s="16" t="str">
        <f t="shared" si="154"/>
        <v/>
      </c>
      <c r="V862" s="14" t="str">
        <f t="shared" si="155"/>
        <v/>
      </c>
      <c r="W862" s="14" t="str">
        <f t="shared" si="156"/>
        <v/>
      </c>
      <c r="X862">
        <f t="shared" ca="1" si="158"/>
        <v>-2.3206091206384769E-2</v>
      </c>
    </row>
    <row r="863" spans="2:24" x14ac:dyDescent="0.25">
      <c r="B863" s="1">
        <v>41400</v>
      </c>
      <c r="C863" s="13">
        <f>ROW()</f>
        <v>863</v>
      </c>
      <c r="D863">
        <v>0.04</v>
      </c>
      <c r="E863">
        <f t="shared" si="159"/>
        <v>0.04</v>
      </c>
      <c r="F863">
        <v>160.15</v>
      </c>
      <c r="G863">
        <v>61.34</v>
      </c>
      <c r="H863" s="10">
        <f t="shared" ca="1" si="157"/>
        <v>0.29489116027387607</v>
      </c>
      <c r="I863">
        <v>19.87</v>
      </c>
      <c r="J863">
        <v>18.690000000000001</v>
      </c>
      <c r="K863">
        <v>23.53</v>
      </c>
      <c r="L863">
        <v>32.25</v>
      </c>
      <c r="M863">
        <f ca="1">INDIRECT(J$13&amp;ROW())</f>
        <v>18.690000000000001</v>
      </c>
      <c r="N863">
        <f t="shared" ca="1" si="160"/>
        <v>-2.19780219780219E-2</v>
      </c>
      <c r="O863" s="14">
        <f t="shared" ca="1" si="161"/>
        <v>-2.1979608963492714E-2</v>
      </c>
      <c r="P863" s="14">
        <f t="shared" ca="1" si="162"/>
        <v>3.5214102367486588E-4</v>
      </c>
      <c r="Q863" s="14">
        <f t="shared" ca="1" si="163"/>
        <v>3.5214102367486588E-4</v>
      </c>
      <c r="R863">
        <f t="shared" ca="1" si="164"/>
        <v>35.205696202531513</v>
      </c>
      <c r="S863" t="str">
        <f t="shared" si="153"/>
        <v/>
      </c>
      <c r="T863" s="17" t="str">
        <f>IF(S863=1,R863/INDEX($R839:$R$2011,MATCH(1,S839:S862,0),1)-1,"")</f>
        <v/>
      </c>
      <c r="U863" s="16" t="str">
        <f t="shared" si="154"/>
        <v/>
      </c>
      <c r="V863" s="14" t="str">
        <f t="shared" si="155"/>
        <v/>
      </c>
      <c r="W863" s="14" t="str">
        <f t="shared" si="156"/>
        <v/>
      </c>
      <c r="X863">
        <f t="shared" ca="1" si="158"/>
        <v>-4.1544392466076482E-2</v>
      </c>
    </row>
    <row r="864" spans="2:24" x14ac:dyDescent="0.25">
      <c r="B864" s="1">
        <v>41401</v>
      </c>
      <c r="C864" s="13">
        <f>ROW()</f>
        <v>864</v>
      </c>
      <c r="D864">
        <v>0.04</v>
      </c>
      <c r="E864">
        <f t="shared" si="159"/>
        <v>0.04</v>
      </c>
      <c r="F864">
        <v>160.96</v>
      </c>
      <c r="G864">
        <v>61.72</v>
      </c>
      <c r="H864" s="10">
        <f t="shared" ca="1" si="157"/>
        <v>0.30036837146760487</v>
      </c>
      <c r="I864">
        <v>19.61</v>
      </c>
      <c r="J864">
        <v>18.38</v>
      </c>
      <c r="K864">
        <v>23.76</v>
      </c>
      <c r="L864">
        <v>32.65</v>
      </c>
      <c r="M864">
        <f ca="1">INDIRECT(J$13&amp;ROW())</f>
        <v>18.38</v>
      </c>
      <c r="N864">
        <f t="shared" ca="1" si="160"/>
        <v>-1.6586409844836947E-2</v>
      </c>
      <c r="O864" s="14">
        <f t="shared" ca="1" si="161"/>
        <v>-1.6587996830307761E-2</v>
      </c>
      <c r="P864" s="14">
        <f t="shared" ca="1" si="162"/>
        <v>1.7885876244273365E-4</v>
      </c>
      <c r="Q864" s="14">
        <f t="shared" ca="1" si="163"/>
        <v>1.7885876244273365E-4</v>
      </c>
      <c r="R864">
        <f t="shared" ca="1" si="164"/>
        <v>34.621760096443502</v>
      </c>
      <c r="S864" t="str">
        <f t="shared" si="153"/>
        <v/>
      </c>
      <c r="T864" s="17" t="str">
        <f>IF(S864=1,R864/INDEX($R840:$R$2011,MATCH(1,S840:S863,0),1)-1,"")</f>
        <v/>
      </c>
      <c r="U864" s="16" t="str">
        <f t="shared" si="154"/>
        <v/>
      </c>
      <c r="V864" s="14" t="str">
        <f t="shared" si="155"/>
        <v/>
      </c>
      <c r="W864" s="14" t="str">
        <f t="shared" si="156"/>
        <v/>
      </c>
      <c r="X864">
        <f t="shared" ca="1" si="158"/>
        <v>1.8573670328543922E-2</v>
      </c>
    </row>
    <row r="865" spans="2:24" x14ac:dyDescent="0.25">
      <c r="B865" s="1">
        <v>41402</v>
      </c>
      <c r="C865" s="13">
        <f>ROW()</f>
        <v>865</v>
      </c>
      <c r="D865">
        <v>0.04</v>
      </c>
      <c r="E865">
        <f t="shared" si="159"/>
        <v>0.04</v>
      </c>
      <c r="F865">
        <v>161.69</v>
      </c>
      <c r="G865">
        <v>62.02</v>
      </c>
      <c r="H865" s="10">
        <f t="shared" ca="1" si="157"/>
        <v>0.27225937696104702</v>
      </c>
      <c r="I865">
        <v>19.7</v>
      </c>
      <c r="J865">
        <v>18.190000000000001</v>
      </c>
      <c r="K865">
        <v>23.62</v>
      </c>
      <c r="L865">
        <v>32.54</v>
      </c>
      <c r="M865">
        <f ca="1">INDIRECT(J$13&amp;ROW())</f>
        <v>18.190000000000001</v>
      </c>
      <c r="N865">
        <f t="shared" ca="1" si="160"/>
        <v>-1.0337323177366575E-2</v>
      </c>
      <c r="O865" s="14">
        <f t="shared" ca="1" si="161"/>
        <v>-1.0338910162837389E-2</v>
      </c>
      <c r="P865" s="14">
        <f t="shared" ca="1" si="162"/>
        <v>5.0761665798066172E-5</v>
      </c>
      <c r="Q865" s="14">
        <f t="shared" ca="1" si="163"/>
        <v>5.0761665798066172E-5</v>
      </c>
      <c r="R865">
        <f t="shared" ca="1" si="164"/>
        <v>34.263863773357315</v>
      </c>
      <c r="S865" t="str">
        <f t="shared" si="153"/>
        <v/>
      </c>
      <c r="T865" s="17" t="str">
        <f>IF(S865=1,R865/INDEX($R841:$R$2011,MATCH(1,S841:S864,0),1)-1,"")</f>
        <v/>
      </c>
      <c r="U865" s="16" t="str">
        <f t="shared" si="154"/>
        <v/>
      </c>
      <c r="V865" s="14" t="str">
        <f t="shared" si="155"/>
        <v/>
      </c>
      <c r="W865" s="14" t="str">
        <f t="shared" si="156"/>
        <v/>
      </c>
      <c r="X865">
        <f t="shared" ca="1" si="158"/>
        <v>-9.3581738880218451E-2</v>
      </c>
    </row>
    <row r="866" spans="2:24" x14ac:dyDescent="0.25">
      <c r="B866" s="1">
        <v>41403</v>
      </c>
      <c r="C866" s="13">
        <f>ROW()</f>
        <v>866</v>
      </c>
      <c r="D866">
        <v>0.04</v>
      </c>
      <c r="E866">
        <f t="shared" si="159"/>
        <v>0.04</v>
      </c>
      <c r="F866">
        <v>161.24</v>
      </c>
      <c r="G866">
        <v>61.84</v>
      </c>
      <c r="H866" s="10">
        <f t="shared" ca="1" si="157"/>
        <v>0.2669901763950438</v>
      </c>
      <c r="I866">
        <v>19.98</v>
      </c>
      <c r="J866">
        <v>18.309999999999999</v>
      </c>
      <c r="K866">
        <v>23.14</v>
      </c>
      <c r="L866">
        <v>32.130000000000003</v>
      </c>
      <c r="M866">
        <f ca="1">INDIRECT(J$13&amp;ROW())</f>
        <v>18.309999999999999</v>
      </c>
      <c r="N866">
        <f t="shared" ca="1" si="160"/>
        <v>6.5970313358987287E-3</v>
      </c>
      <c r="O866" s="14">
        <f t="shared" ca="1" si="161"/>
        <v>6.5954443504279148E-3</v>
      </c>
      <c r="P866" s="14">
        <f t="shared" ca="1" si="162"/>
        <v>9.6228886987640658E-5</v>
      </c>
      <c r="Q866" s="14" t="str">
        <f t="shared" ca="1" si="163"/>
        <v/>
      </c>
      <c r="R866">
        <f t="shared" ca="1" si="164"/>
        <v>34.489903556359117</v>
      </c>
      <c r="S866" t="str">
        <f t="shared" si="153"/>
        <v/>
      </c>
      <c r="T866" s="17" t="str">
        <f>IF(S866=1,R866/INDEX($R842:$R$2011,MATCH(1,S842:S865,0),1)-1,"")</f>
        <v/>
      </c>
      <c r="U866" s="16" t="str">
        <f t="shared" si="154"/>
        <v/>
      </c>
      <c r="V866" s="14" t="str">
        <f t="shared" si="155"/>
        <v/>
      </c>
      <c r="W866" s="14" t="str">
        <f t="shared" si="156"/>
        <v/>
      </c>
      <c r="X866">
        <f t="shared" ca="1" si="158"/>
        <v>-1.9353605465559833E-2</v>
      </c>
    </row>
    <row r="867" spans="2:24" x14ac:dyDescent="0.25">
      <c r="B867" s="1">
        <v>41404</v>
      </c>
      <c r="C867" s="13">
        <f>ROW()</f>
        <v>867</v>
      </c>
      <c r="D867">
        <v>0.04</v>
      </c>
      <c r="E867">
        <f t="shared" si="159"/>
        <v>0.04</v>
      </c>
      <c r="F867">
        <v>161.76</v>
      </c>
      <c r="G867">
        <v>62.23</v>
      </c>
      <c r="H867" s="10">
        <f t="shared" ca="1" si="157"/>
        <v>0.26270584008567516</v>
      </c>
      <c r="I867">
        <v>20.18</v>
      </c>
      <c r="J867">
        <v>18.64</v>
      </c>
      <c r="K867">
        <v>23.38</v>
      </c>
      <c r="L867">
        <v>31.75</v>
      </c>
      <c r="M867">
        <f ca="1">INDIRECT(J$13&amp;ROW())</f>
        <v>18.64</v>
      </c>
      <c r="N867">
        <f t="shared" ca="1" si="160"/>
        <v>1.8022938285090273E-2</v>
      </c>
      <c r="O867" s="14">
        <f t="shared" ca="1" si="161"/>
        <v>1.8021351299619459E-2</v>
      </c>
      <c r="P867" s="14">
        <f t="shared" ca="1" si="162"/>
        <v>4.509481296424256E-4</v>
      </c>
      <c r="Q867" s="14" t="str">
        <f t="shared" ca="1" si="163"/>
        <v/>
      </c>
      <c r="R867">
        <f t="shared" ca="1" si="164"/>
        <v>35.111512959614096</v>
      </c>
      <c r="S867" t="str">
        <f t="shared" si="153"/>
        <v/>
      </c>
      <c r="T867" s="17" t="str">
        <f>IF(S867=1,R867/INDEX($R843:$R$2011,MATCH(1,S843:S866,0),1)-1,"")</f>
        <v/>
      </c>
      <c r="U867" s="16" t="str">
        <f t="shared" si="154"/>
        <v/>
      </c>
      <c r="V867" s="14" t="str">
        <f t="shared" si="155"/>
        <v/>
      </c>
      <c r="W867" s="14" t="str">
        <f t="shared" si="156"/>
        <v/>
      </c>
      <c r="X867">
        <f t="shared" ca="1" si="158"/>
        <v>-1.6046793807984423E-2</v>
      </c>
    </row>
    <row r="868" spans="2:24" x14ac:dyDescent="0.25">
      <c r="B868" s="1">
        <v>41407</v>
      </c>
      <c r="C868" s="13">
        <f>ROW()</f>
        <v>868</v>
      </c>
      <c r="D868">
        <v>0.04</v>
      </c>
      <c r="E868">
        <f t="shared" si="159"/>
        <v>0.04</v>
      </c>
      <c r="F868">
        <v>161.88999999999999</v>
      </c>
      <c r="G868">
        <v>62.15</v>
      </c>
      <c r="H868" s="10">
        <f t="shared" ca="1" si="157"/>
        <v>0.24258165090459435</v>
      </c>
      <c r="I868">
        <v>20.239999999999998</v>
      </c>
      <c r="J868">
        <v>18.46</v>
      </c>
      <c r="K868">
        <v>23.52</v>
      </c>
      <c r="L868">
        <v>31.65</v>
      </c>
      <c r="M868">
        <f ca="1">INDIRECT(J$13&amp;ROW())</f>
        <v>18.46</v>
      </c>
      <c r="N868">
        <f t="shared" ca="1" si="160"/>
        <v>-9.65665236051505E-3</v>
      </c>
      <c r="O868" s="14">
        <f t="shared" ca="1" si="161"/>
        <v>-9.658239345985864E-3</v>
      </c>
      <c r="P868" s="14">
        <f t="shared" ca="1" si="162"/>
        <v>4.1525797659653735E-5</v>
      </c>
      <c r="Q868" s="14">
        <f t="shared" ca="1" si="163"/>
        <v>4.1525797659653735E-5</v>
      </c>
      <c r="R868">
        <f t="shared" ca="1" si="164"/>
        <v>34.772453285111382</v>
      </c>
      <c r="S868" t="str">
        <f t="shared" si="153"/>
        <v/>
      </c>
      <c r="T868" s="17" t="str">
        <f>IF(S868=1,R868/INDEX($R844:$R$2011,MATCH(1,S844:S867,0),1)-1,"")</f>
        <v/>
      </c>
      <c r="U868" s="16" t="str">
        <f t="shared" si="154"/>
        <v/>
      </c>
      <c r="V868" s="14" t="str">
        <f t="shared" si="155"/>
        <v/>
      </c>
      <c r="W868" s="14" t="str">
        <f t="shared" si="156"/>
        <v/>
      </c>
      <c r="X868">
        <f t="shared" ca="1" si="158"/>
        <v>-7.6603508983727919E-2</v>
      </c>
    </row>
    <row r="869" spans="2:24" x14ac:dyDescent="0.25">
      <c r="B869" s="1">
        <v>41408</v>
      </c>
      <c r="C869" s="13">
        <f>ROW()</f>
        <v>869</v>
      </c>
      <c r="D869">
        <v>0.04</v>
      </c>
      <c r="E869">
        <f t="shared" si="159"/>
        <v>0.04</v>
      </c>
      <c r="F869">
        <v>163.56</v>
      </c>
      <c r="G869">
        <v>62.88</v>
      </c>
      <c r="H869" s="10">
        <f t="shared" ca="1" si="157"/>
        <v>0.24018058633737491</v>
      </c>
      <c r="I869">
        <v>20.14</v>
      </c>
      <c r="J869">
        <v>18.38</v>
      </c>
      <c r="K869">
        <v>23.74</v>
      </c>
      <c r="L869">
        <v>31.79</v>
      </c>
      <c r="M869">
        <f ca="1">INDIRECT(J$13&amp;ROW())</f>
        <v>18.38</v>
      </c>
      <c r="N869">
        <f t="shared" ca="1" si="160"/>
        <v>-4.3336944745396844E-3</v>
      </c>
      <c r="O869" s="14">
        <f t="shared" ca="1" si="161"/>
        <v>-4.3352814600104983E-3</v>
      </c>
      <c r="P869" s="14">
        <f t="shared" ca="1" si="162"/>
        <v>1.256850530412269E-6</v>
      </c>
      <c r="Q869" s="14">
        <f t="shared" ca="1" si="163"/>
        <v>1.256850530412269E-6</v>
      </c>
      <c r="R869">
        <f t="shared" ca="1" si="164"/>
        <v>34.621760096443502</v>
      </c>
      <c r="S869" t="str">
        <f t="shared" si="153"/>
        <v/>
      </c>
      <c r="T869" s="17" t="str">
        <f>IF(S869=1,R869/INDEX($R845:$R$2011,MATCH(1,S845:S868,0),1)-1,"")</f>
        <v/>
      </c>
      <c r="U869" s="16" t="str">
        <f t="shared" si="154"/>
        <v/>
      </c>
      <c r="V869" s="14" t="str">
        <f t="shared" si="155"/>
        <v/>
      </c>
      <c r="W869" s="14" t="str">
        <f t="shared" si="156"/>
        <v/>
      </c>
      <c r="X869">
        <f t="shared" ca="1" si="158"/>
        <v>-9.8979644926391452E-3</v>
      </c>
    </row>
    <row r="870" spans="2:24" x14ac:dyDescent="0.25">
      <c r="B870" s="1">
        <v>41409</v>
      </c>
      <c r="C870" s="13">
        <f>ROW()</f>
        <v>870</v>
      </c>
      <c r="D870">
        <v>0.03</v>
      </c>
      <c r="E870">
        <f t="shared" si="159"/>
        <v>0.03</v>
      </c>
      <c r="F870">
        <v>164.44</v>
      </c>
      <c r="G870">
        <v>63.29</v>
      </c>
      <c r="H870" s="10">
        <f t="shared" ca="1" si="157"/>
        <v>0.22336420433708867</v>
      </c>
      <c r="I870">
        <v>20.3</v>
      </c>
      <c r="J870">
        <v>18.2</v>
      </c>
      <c r="K870">
        <v>23.56</v>
      </c>
      <c r="L870">
        <v>31.56</v>
      </c>
      <c r="M870">
        <f ca="1">INDIRECT(J$13&amp;ROW())</f>
        <v>18.2</v>
      </c>
      <c r="N870">
        <f t="shared" ca="1" si="160"/>
        <v>-9.7932535364526618E-3</v>
      </c>
      <c r="O870" s="14">
        <f t="shared" ca="1" si="161"/>
        <v>-9.7944438348158691E-3</v>
      </c>
      <c r="P870" s="14">
        <f t="shared" ca="1" si="162"/>
        <v>4.329976675967649E-5</v>
      </c>
      <c r="Q870" s="14">
        <f t="shared" ca="1" si="163"/>
        <v>4.329976675967649E-5</v>
      </c>
      <c r="R870">
        <f t="shared" ca="1" si="164"/>
        <v>34.282700421940788</v>
      </c>
      <c r="S870" t="str">
        <f t="shared" si="153"/>
        <v/>
      </c>
      <c r="T870" s="17" t="str">
        <f>IF(S870=1,R870/INDEX($R846:$R$2011,MATCH(1,S846:S869,0),1)-1,"")</f>
        <v/>
      </c>
      <c r="U870" s="16" t="str">
        <f t="shared" si="154"/>
        <v/>
      </c>
      <c r="V870" s="14" t="str">
        <f t="shared" si="155"/>
        <v/>
      </c>
      <c r="W870" s="14" t="str">
        <f t="shared" si="156"/>
        <v/>
      </c>
      <c r="X870">
        <f t="shared" ca="1" si="158"/>
        <v>-7.0015575599706198E-2</v>
      </c>
    </row>
    <row r="871" spans="2:24" x14ac:dyDescent="0.25">
      <c r="B871" s="1">
        <v>41410</v>
      </c>
      <c r="C871" s="13">
        <f>ROW()</f>
        <v>871</v>
      </c>
      <c r="D871">
        <v>0.03</v>
      </c>
      <c r="E871">
        <f t="shared" si="159"/>
        <v>0.03</v>
      </c>
      <c r="F871">
        <v>163.66999999999999</v>
      </c>
      <c r="G871">
        <v>62.89</v>
      </c>
      <c r="H871" s="10">
        <f t="shared" ca="1" si="157"/>
        <v>0.22681692976277101</v>
      </c>
      <c r="I871">
        <v>20.399999999999999</v>
      </c>
      <c r="J871">
        <v>18.350000000000001</v>
      </c>
      <c r="K871">
        <v>23.32</v>
      </c>
      <c r="L871">
        <v>31.36</v>
      </c>
      <c r="M871">
        <f ca="1">INDIRECT(J$13&amp;ROW())</f>
        <v>18.350000000000001</v>
      </c>
      <c r="N871">
        <f t="shared" ca="1" si="160"/>
        <v>8.2417582417584345E-3</v>
      </c>
      <c r="O871" s="14">
        <f t="shared" ca="1" si="161"/>
        <v>8.2405679433952272E-3</v>
      </c>
      <c r="P871" s="14">
        <f t="shared" ca="1" si="162"/>
        <v>1.3121143388281583E-4</v>
      </c>
      <c r="Q871" s="14" t="str">
        <f t="shared" ca="1" si="163"/>
        <v/>
      </c>
      <c r="R871">
        <f t="shared" ca="1" si="164"/>
        <v>34.565250150693053</v>
      </c>
      <c r="S871" t="str">
        <f t="shared" si="153"/>
        <v/>
      </c>
      <c r="T871" s="17" t="str">
        <f>IF(S871=1,R871/INDEX($R847:$R$2011,MATCH(1,S847:S870,0),1)-1,"")</f>
        <v/>
      </c>
      <c r="U871" s="16" t="str">
        <f t="shared" si="154"/>
        <v/>
      </c>
      <c r="V871" s="14" t="str">
        <f t="shared" si="155"/>
        <v/>
      </c>
      <c r="W871" s="14" t="str">
        <f t="shared" si="156"/>
        <v/>
      </c>
      <c r="X871">
        <f t="shared" ca="1" si="158"/>
        <v>1.5457827882178029E-2</v>
      </c>
    </row>
    <row r="872" spans="2:24" x14ac:dyDescent="0.25">
      <c r="B872" s="1">
        <v>41411</v>
      </c>
      <c r="C872" s="13">
        <f>ROW()</f>
        <v>872</v>
      </c>
      <c r="D872">
        <v>0.04</v>
      </c>
      <c r="E872">
        <f t="shared" si="159"/>
        <v>0.04</v>
      </c>
      <c r="F872">
        <v>165.26</v>
      </c>
      <c r="G872">
        <v>63.62</v>
      </c>
      <c r="H872" s="10">
        <f t="shared" ca="1" si="157"/>
        <v>0.23512996509984069</v>
      </c>
      <c r="I872">
        <v>20.25</v>
      </c>
      <c r="J872">
        <v>18.510000000000002</v>
      </c>
      <c r="K872">
        <v>23.88</v>
      </c>
      <c r="L872">
        <v>31.68</v>
      </c>
      <c r="M872">
        <f ca="1">INDIRECT(J$13&amp;ROW())</f>
        <v>18.510000000000002</v>
      </c>
      <c r="N872">
        <f t="shared" ca="1" si="160"/>
        <v>8.7193460490462282E-3</v>
      </c>
      <c r="O872" s="14">
        <f t="shared" ca="1" si="161"/>
        <v>8.7177590635754143E-3</v>
      </c>
      <c r="P872" s="14">
        <f t="shared" ca="1" si="162"/>
        <v>1.4237136089470173E-4</v>
      </c>
      <c r="Q872" s="14" t="str">
        <f t="shared" ca="1" si="163"/>
        <v/>
      </c>
      <c r="R872">
        <f t="shared" ca="1" si="164"/>
        <v>34.866636528028792</v>
      </c>
      <c r="S872" t="str">
        <f t="shared" si="153"/>
        <v/>
      </c>
      <c r="T872" s="17" t="str">
        <f>IF(S872=1,R872/INDEX($R848:$R$2011,MATCH(1,S848:S871,0),1)-1,"")</f>
        <v/>
      </c>
      <c r="U872" s="16" t="str">
        <f t="shared" si="154"/>
        <v/>
      </c>
      <c r="V872" s="14" t="str">
        <f t="shared" si="155"/>
        <v/>
      </c>
      <c r="W872" s="14" t="str">
        <f t="shared" si="156"/>
        <v/>
      </c>
      <c r="X872">
        <f t="shared" ca="1" si="158"/>
        <v>3.6650859112520071E-2</v>
      </c>
    </row>
    <row r="873" spans="2:24" x14ac:dyDescent="0.25">
      <c r="B873" s="1">
        <v>41414</v>
      </c>
      <c r="C873" s="13">
        <f>ROW()</f>
        <v>873</v>
      </c>
      <c r="D873">
        <v>0.04</v>
      </c>
      <c r="E873">
        <f t="shared" si="159"/>
        <v>0.04</v>
      </c>
      <c r="F873">
        <v>165.25</v>
      </c>
      <c r="G873">
        <v>63.65</v>
      </c>
      <c r="H873" s="10">
        <f t="shared" ca="1" si="157"/>
        <v>0.22851580169708141</v>
      </c>
      <c r="I873">
        <v>20.49</v>
      </c>
      <c r="J873">
        <v>18.03</v>
      </c>
      <c r="K873">
        <v>23.58</v>
      </c>
      <c r="L873">
        <v>31.29</v>
      </c>
      <c r="M873">
        <f ca="1">INDIRECT(J$13&amp;ROW())</f>
        <v>18.03</v>
      </c>
      <c r="N873">
        <f t="shared" ca="1" si="160"/>
        <v>-2.5931928687196182E-2</v>
      </c>
      <c r="O873" s="14">
        <f t="shared" ca="1" si="161"/>
        <v>-2.5933515672666996E-2</v>
      </c>
      <c r="P873" s="14">
        <f t="shared" ca="1" si="162"/>
        <v>5.1616784958053493E-4</v>
      </c>
      <c r="Q873" s="14">
        <f t="shared" ca="1" si="163"/>
        <v>5.1616784958053493E-4</v>
      </c>
      <c r="R873">
        <f t="shared" ca="1" si="164"/>
        <v>33.962477396021562</v>
      </c>
      <c r="S873" t="str">
        <f t="shared" si="153"/>
        <v/>
      </c>
      <c r="T873" s="17" t="str">
        <f>IF(S873=1,R873/INDEX($R849:$R$2011,MATCH(1,S849:S872,0),1)-1,"")</f>
        <v/>
      </c>
      <c r="U873" s="16" t="str">
        <f t="shared" si="154"/>
        <v/>
      </c>
      <c r="V873" s="14" t="str">
        <f t="shared" si="155"/>
        <v/>
      </c>
      <c r="W873" s="14" t="str">
        <f t="shared" si="156"/>
        <v/>
      </c>
      <c r="X873">
        <f t="shared" ca="1" si="158"/>
        <v>-2.8129819182981575E-2</v>
      </c>
    </row>
    <row r="874" spans="2:24" x14ac:dyDescent="0.25">
      <c r="B874" s="1">
        <v>41415</v>
      </c>
      <c r="C874" s="13">
        <f>ROW()</f>
        <v>874</v>
      </c>
      <c r="D874">
        <v>0.04</v>
      </c>
      <c r="E874">
        <f t="shared" si="159"/>
        <v>0.04</v>
      </c>
      <c r="F874">
        <v>165.48</v>
      </c>
      <c r="G874">
        <v>63.71</v>
      </c>
      <c r="H874" s="10">
        <f t="shared" ca="1" si="157"/>
        <v>0.224599236635636</v>
      </c>
      <c r="I874">
        <v>20.84</v>
      </c>
      <c r="J874">
        <v>18.27</v>
      </c>
      <c r="K874">
        <v>23.37</v>
      </c>
      <c r="L874">
        <v>30.66</v>
      </c>
      <c r="M874">
        <f ca="1">INDIRECT(J$13&amp;ROW())</f>
        <v>18.27</v>
      </c>
      <c r="N874">
        <f t="shared" ca="1" si="160"/>
        <v>1.3311148086522451E-2</v>
      </c>
      <c r="O874" s="14">
        <f t="shared" ca="1" si="161"/>
        <v>1.3309561101051637E-2</v>
      </c>
      <c r="P874" s="14">
        <f t="shared" ca="1" si="162"/>
        <v>2.7303428458540582E-4</v>
      </c>
      <c r="Q874" s="14" t="str">
        <f t="shared" ca="1" si="163"/>
        <v/>
      </c>
      <c r="R874">
        <f t="shared" ca="1" si="164"/>
        <v>34.414556962025173</v>
      </c>
      <c r="S874" t="str">
        <f t="shared" si="153"/>
        <v/>
      </c>
      <c r="T874" s="17" t="str">
        <f>IF(S874=1,R874/INDEX($R850:$R$2011,MATCH(1,S850:S873,0),1)-1,"")</f>
        <v/>
      </c>
      <c r="U874" s="16" t="str">
        <f t="shared" si="154"/>
        <v/>
      </c>
      <c r="V874" s="14" t="str">
        <f t="shared" si="155"/>
        <v/>
      </c>
      <c r="W874" s="14" t="str">
        <f t="shared" si="156"/>
        <v/>
      </c>
      <c r="X874">
        <f t="shared" ca="1" si="158"/>
        <v>-1.7139143255559944E-2</v>
      </c>
    </row>
    <row r="875" spans="2:24" x14ac:dyDescent="0.25">
      <c r="B875" s="1">
        <v>41416</v>
      </c>
      <c r="C875" s="13">
        <f>ROW()</f>
        <v>875</v>
      </c>
      <c r="D875">
        <v>0.04</v>
      </c>
      <c r="E875">
        <f t="shared" si="159"/>
        <v>0.04</v>
      </c>
      <c r="F875">
        <v>164.26</v>
      </c>
      <c r="G875">
        <v>62.92</v>
      </c>
      <c r="H875" s="10">
        <f t="shared" ca="1" si="157"/>
        <v>0.23509234550870006</v>
      </c>
      <c r="I875">
        <v>20.68</v>
      </c>
      <c r="J875">
        <v>18.43</v>
      </c>
      <c r="K875">
        <v>23.12</v>
      </c>
      <c r="L875">
        <v>30.88</v>
      </c>
      <c r="M875">
        <f ca="1">INDIRECT(J$13&amp;ROW())</f>
        <v>18.43</v>
      </c>
      <c r="N875">
        <f t="shared" ca="1" si="160"/>
        <v>8.7575259989052245E-3</v>
      </c>
      <c r="O875" s="14">
        <f t="shared" ca="1" si="161"/>
        <v>8.7559390134344106E-3</v>
      </c>
      <c r="P875" s="14">
        <f t="shared" ca="1" si="162"/>
        <v>1.432839408850215E-4</v>
      </c>
      <c r="Q875" s="14" t="str">
        <f t="shared" ca="1" si="163"/>
        <v/>
      </c>
      <c r="R875">
        <f t="shared" ca="1" si="164"/>
        <v>34.715943339360912</v>
      </c>
      <c r="S875" t="str">
        <f t="shared" ref="S875:S938" si="165">IF(MONTH(B876)&lt;&gt;MONTH(B875),1,"")</f>
        <v/>
      </c>
      <c r="T875" s="17" t="str">
        <f>IF(S875=1,R875/INDEX($R851:$R$2011,MATCH(1,S851:S874,0),1)-1,"")</f>
        <v/>
      </c>
      <c r="U875" s="16" t="str">
        <f t="shared" ref="U875:U938" si="166">IF(S875=1,T875-((1+E875/100)^(1/12)-1),"")</f>
        <v/>
      </c>
      <c r="V875" s="14" t="str">
        <f t="shared" ref="V875:V938" si="167">IF(S875=1,(U875-U$7)^2,"")</f>
        <v/>
      </c>
      <c r="W875" s="14" t="str">
        <f t="shared" ref="W875:W938" si="168">IF(U875&lt;0,(U875-U$7)^2,"")</f>
        <v/>
      </c>
      <c r="X875">
        <f t="shared" ca="1" si="158"/>
        <v>4.6719254393935844E-2</v>
      </c>
    </row>
    <row r="876" spans="2:24" x14ac:dyDescent="0.25">
      <c r="B876" s="1">
        <v>41417</v>
      </c>
      <c r="C876" s="13">
        <f>ROW()</f>
        <v>876</v>
      </c>
      <c r="D876">
        <v>0.04</v>
      </c>
      <c r="E876">
        <f t="shared" si="159"/>
        <v>0.04</v>
      </c>
      <c r="F876">
        <v>163.78</v>
      </c>
      <c r="G876">
        <v>62.83</v>
      </c>
      <c r="H876" s="10">
        <f t="shared" ca="1" si="157"/>
        <v>0.24408616952316683</v>
      </c>
      <c r="I876">
        <v>20.93</v>
      </c>
      <c r="J876">
        <v>18.63</v>
      </c>
      <c r="K876">
        <v>22.95</v>
      </c>
      <c r="L876">
        <v>30.62</v>
      </c>
      <c r="M876">
        <f ca="1">INDIRECT(J$13&amp;ROW())</f>
        <v>18.63</v>
      </c>
      <c r="N876">
        <f t="shared" ca="1" si="160"/>
        <v>1.0851871947910929E-2</v>
      </c>
      <c r="O876" s="14">
        <f t="shared" ca="1" si="161"/>
        <v>1.0850284962440115E-2</v>
      </c>
      <c r="P876" s="14">
        <f t="shared" ca="1" si="162"/>
        <v>1.978093999077445E-4</v>
      </c>
      <c r="Q876" s="14" t="str">
        <f t="shared" ca="1" si="163"/>
        <v/>
      </c>
      <c r="R876">
        <f t="shared" ca="1" si="164"/>
        <v>35.092676311030587</v>
      </c>
      <c r="S876" t="str">
        <f t="shared" si="165"/>
        <v/>
      </c>
      <c r="T876" s="17" t="str">
        <f>IF(S876=1,R876/INDEX($R852:$R$2011,MATCH(1,S852:S875,0),1)-1,"")</f>
        <v/>
      </c>
      <c r="U876" s="16" t="str">
        <f t="shared" si="166"/>
        <v/>
      </c>
      <c r="V876" s="14" t="str">
        <f t="shared" si="167"/>
        <v/>
      </c>
      <c r="W876" s="14" t="str">
        <f t="shared" si="168"/>
        <v/>
      </c>
      <c r="X876">
        <f t="shared" ca="1" si="158"/>
        <v>3.8256558268648246E-2</v>
      </c>
    </row>
    <row r="877" spans="2:24" x14ac:dyDescent="0.25">
      <c r="B877" s="1">
        <v>41418</v>
      </c>
      <c r="C877" s="13">
        <f>ROW()</f>
        <v>877</v>
      </c>
      <c r="D877">
        <v>0.04</v>
      </c>
      <c r="E877">
        <f t="shared" si="159"/>
        <v>0.04</v>
      </c>
      <c r="F877">
        <v>163.63999999999999</v>
      </c>
      <c r="G877">
        <v>62.62</v>
      </c>
      <c r="H877" s="10">
        <f t="shared" ca="1" si="157"/>
        <v>0.23442744984351069</v>
      </c>
      <c r="I877">
        <v>20.92</v>
      </c>
      <c r="J877">
        <v>18.78</v>
      </c>
      <c r="K877">
        <v>22.97</v>
      </c>
      <c r="L877">
        <v>30.54</v>
      </c>
      <c r="M877">
        <f ca="1">INDIRECT(J$13&amp;ROW())</f>
        <v>18.78</v>
      </c>
      <c r="N877">
        <f t="shared" ca="1" si="160"/>
        <v>8.0515297906602612E-3</v>
      </c>
      <c r="O877" s="14">
        <f t="shared" ca="1" si="161"/>
        <v>8.0499428051894473E-3</v>
      </c>
      <c r="P877" s="14">
        <f t="shared" ca="1" si="162"/>
        <v>1.2688064295382164E-4</v>
      </c>
      <c r="Q877" s="14" t="str">
        <f t="shared" ca="1" si="163"/>
        <v/>
      </c>
      <c r="R877">
        <f t="shared" ca="1" si="164"/>
        <v>35.375226039782845</v>
      </c>
      <c r="S877" t="str">
        <f t="shared" si="165"/>
        <v/>
      </c>
      <c r="T877" s="17" t="str">
        <f>IF(S877=1,R877/INDEX($R853:$R$2011,MATCH(1,S853:S876,0),1)-1,"")</f>
        <v/>
      </c>
      <c r="U877" s="16" t="str">
        <f t="shared" si="166"/>
        <v/>
      </c>
      <c r="V877" s="14" t="str">
        <f t="shared" si="167"/>
        <v/>
      </c>
      <c r="W877" s="14" t="str">
        <f t="shared" si="168"/>
        <v/>
      </c>
      <c r="X877">
        <f t="shared" ca="1" si="158"/>
        <v>-3.9570942091986978E-2</v>
      </c>
    </row>
    <row r="878" spans="2:24" x14ac:dyDescent="0.25">
      <c r="B878" s="1">
        <v>41422</v>
      </c>
      <c r="C878" s="13">
        <f>ROW()</f>
        <v>878</v>
      </c>
      <c r="D878">
        <v>0.04</v>
      </c>
      <c r="E878">
        <f t="shared" si="159"/>
        <v>0.04</v>
      </c>
      <c r="F878">
        <v>164.62</v>
      </c>
      <c r="G878">
        <v>63.06</v>
      </c>
      <c r="H878" s="10">
        <f t="shared" ca="1" si="157"/>
        <v>0.22780228172357733</v>
      </c>
      <c r="I878">
        <v>20.72</v>
      </c>
      <c r="J878">
        <v>18.73</v>
      </c>
      <c r="K878">
        <v>23.58</v>
      </c>
      <c r="L878">
        <v>30.76</v>
      </c>
      <c r="M878">
        <f ca="1">INDIRECT(J$13&amp;ROW())</f>
        <v>18.73</v>
      </c>
      <c r="N878">
        <f t="shared" ca="1" si="160"/>
        <v>-2.6624068157614644E-3</v>
      </c>
      <c r="O878" s="14">
        <f t="shared" ca="1" si="161"/>
        <v>-2.6639938012322784E-3</v>
      </c>
      <c r="P878" s="14">
        <f t="shared" ca="1" si="162"/>
        <v>3.0271366404601093E-7</v>
      </c>
      <c r="Q878" s="14">
        <f t="shared" ca="1" si="163"/>
        <v>3.0271366404601093E-7</v>
      </c>
      <c r="R878">
        <f t="shared" ca="1" si="164"/>
        <v>35.281042796865428</v>
      </c>
      <c r="S878" t="str">
        <f t="shared" si="165"/>
        <v/>
      </c>
      <c r="T878" s="17" t="str">
        <f>IF(S878=1,R878/INDEX($R854:$R$2011,MATCH(1,S854:S877,0),1)-1,"")</f>
        <v/>
      </c>
      <c r="U878" s="16" t="str">
        <f t="shared" si="166"/>
        <v/>
      </c>
      <c r="V878" s="14" t="str">
        <f t="shared" si="167"/>
        <v/>
      </c>
      <c r="W878" s="14" t="str">
        <f t="shared" si="168"/>
        <v/>
      </c>
      <c r="X878">
        <f t="shared" ca="1" si="158"/>
        <v>-2.8261059548938948E-2</v>
      </c>
    </row>
    <row r="879" spans="2:24" x14ac:dyDescent="0.25">
      <c r="B879" s="1">
        <v>41423</v>
      </c>
      <c r="C879" s="13">
        <f>ROW()</f>
        <v>879</v>
      </c>
      <c r="D879">
        <v>0.03</v>
      </c>
      <c r="E879">
        <f t="shared" si="159"/>
        <v>0.03</v>
      </c>
      <c r="F879">
        <v>163.55000000000001</v>
      </c>
      <c r="G879">
        <v>62.61</v>
      </c>
      <c r="H879" s="10">
        <f t="shared" ca="1" si="157"/>
        <v>0.25097969939296949</v>
      </c>
      <c r="I879">
        <v>20.62</v>
      </c>
      <c r="J879">
        <v>18.27</v>
      </c>
      <c r="K879">
        <v>23.21</v>
      </c>
      <c r="L879">
        <v>30.9</v>
      </c>
      <c r="M879">
        <f ca="1">INDIRECT(J$13&amp;ROW())</f>
        <v>18.27</v>
      </c>
      <c r="N879">
        <f t="shared" ca="1" si="160"/>
        <v>-2.4559530165509935E-2</v>
      </c>
      <c r="O879" s="14">
        <f t="shared" ca="1" si="161"/>
        <v>-2.4560720463873142E-2</v>
      </c>
      <c r="P879" s="14">
        <f t="shared" ca="1" si="162"/>
        <v>4.5567444793289584E-4</v>
      </c>
      <c r="Q879" s="14">
        <f t="shared" ca="1" si="163"/>
        <v>4.5567444793289584E-4</v>
      </c>
      <c r="R879">
        <f t="shared" ca="1" si="164"/>
        <v>34.414556962025166</v>
      </c>
      <c r="S879" t="str">
        <f t="shared" si="165"/>
        <v/>
      </c>
      <c r="T879" s="17" t="str">
        <f>IF(S879=1,R879/INDEX($R855:$R$2011,MATCH(1,S855:S878,0),1)-1,"")</f>
        <v/>
      </c>
      <c r="U879" s="16" t="str">
        <f t="shared" si="166"/>
        <v/>
      </c>
      <c r="V879" s="14" t="str">
        <f t="shared" si="167"/>
        <v/>
      </c>
      <c r="W879" s="14" t="str">
        <f t="shared" si="168"/>
        <v/>
      </c>
      <c r="X879">
        <f t="shared" ca="1" si="158"/>
        <v>0.10174357119704527</v>
      </c>
    </row>
    <row r="880" spans="2:24" x14ac:dyDescent="0.25">
      <c r="B880" s="1">
        <v>41424</v>
      </c>
      <c r="C880" s="13">
        <f>ROW()</f>
        <v>880</v>
      </c>
      <c r="D880">
        <v>0.03</v>
      </c>
      <c r="E880">
        <f t="shared" si="159"/>
        <v>0.03</v>
      </c>
      <c r="F880">
        <v>164.16</v>
      </c>
      <c r="G880">
        <v>62.91</v>
      </c>
      <c r="H880" s="10">
        <f t="shared" ca="1" si="157"/>
        <v>0.25035502758854666</v>
      </c>
      <c r="I880">
        <v>20.76</v>
      </c>
      <c r="J880">
        <v>18.55</v>
      </c>
      <c r="K880">
        <v>23.24</v>
      </c>
      <c r="L880">
        <v>30.83</v>
      </c>
      <c r="M880">
        <f ca="1">INDIRECT(J$13&amp;ROW())</f>
        <v>18.55</v>
      </c>
      <c r="N880">
        <f t="shared" ca="1" si="160"/>
        <v>1.5325670498084421E-2</v>
      </c>
      <c r="O880" s="14">
        <f t="shared" ca="1" si="161"/>
        <v>1.5324480199721213E-2</v>
      </c>
      <c r="P880" s="14">
        <f t="shared" ca="1" si="162"/>
        <v>3.4368221887841192E-4</v>
      </c>
      <c r="Q880" s="14" t="str">
        <f t="shared" ca="1" si="163"/>
        <v/>
      </c>
      <c r="R880">
        <f t="shared" ca="1" si="164"/>
        <v>34.941983122362721</v>
      </c>
      <c r="S880" t="str">
        <f t="shared" si="165"/>
        <v/>
      </c>
      <c r="T880" s="17" t="str">
        <f>IF(S880=1,R880/INDEX($R856:$R$2011,MATCH(1,S856:S879,0),1)-1,"")</f>
        <v/>
      </c>
      <c r="U880" s="16" t="str">
        <f t="shared" si="166"/>
        <v/>
      </c>
      <c r="V880" s="14" t="str">
        <f t="shared" si="167"/>
        <v/>
      </c>
      <c r="W880" s="14" t="str">
        <f t="shared" si="168"/>
        <v/>
      </c>
      <c r="X880">
        <f t="shared" ca="1" si="158"/>
        <v>-2.4889335907791531E-3</v>
      </c>
    </row>
    <row r="881" spans="2:24" x14ac:dyDescent="0.25">
      <c r="B881" s="1">
        <v>41425</v>
      </c>
      <c r="C881" s="13">
        <f>ROW()</f>
        <v>881</v>
      </c>
      <c r="D881">
        <v>0.03</v>
      </c>
      <c r="E881">
        <f t="shared" si="159"/>
        <v>0.03</v>
      </c>
      <c r="F881">
        <v>161.80000000000001</v>
      </c>
      <c r="G881">
        <v>62.03</v>
      </c>
      <c r="H881" s="10">
        <f t="shared" ca="1" si="157"/>
        <v>0.25259548622127093</v>
      </c>
      <c r="I881">
        <v>21.1</v>
      </c>
      <c r="J881">
        <v>18.54</v>
      </c>
      <c r="K881">
        <v>22.43</v>
      </c>
      <c r="L881">
        <v>30.28</v>
      </c>
      <c r="M881">
        <f ca="1">INDIRECT(J$13&amp;ROW())</f>
        <v>18.54</v>
      </c>
      <c r="N881">
        <f t="shared" ca="1" si="160"/>
        <v>-5.3908355795151408E-4</v>
      </c>
      <c r="O881" s="14">
        <f t="shared" ca="1" si="161"/>
        <v>-5.4027385631472136E-4</v>
      </c>
      <c r="P881" s="14">
        <f t="shared" ca="1" si="162"/>
        <v>7.1498168851651713E-6</v>
      </c>
      <c r="Q881" s="14">
        <f t="shared" ca="1" si="163"/>
        <v>7.1498168851651713E-6</v>
      </c>
      <c r="R881">
        <f t="shared" ca="1" si="164"/>
        <v>34.923146473779234</v>
      </c>
      <c r="S881">
        <f t="shared" si="165"/>
        <v>1</v>
      </c>
      <c r="T881" s="17">
        <f ca="1">IF(S881=1,R881/INDEX($R857:$R$2011,MATCH(1,S857:S880,0),1)-1,"")</f>
        <v>-3.1853785900783693E-2</v>
      </c>
      <c r="U881" s="16">
        <f t="shared" ca="1" si="166"/>
        <v>-3.1878782463942379E-2</v>
      </c>
      <c r="V881" s="14">
        <f t="shared" ca="1" si="167"/>
        <v>9.090344083853703E-4</v>
      </c>
      <c r="W881" s="14">
        <f t="shared" ca="1" si="168"/>
        <v>9.090344083853703E-4</v>
      </c>
      <c r="X881">
        <f t="shared" ca="1" si="158"/>
        <v>8.9491257847092373E-3</v>
      </c>
    </row>
    <row r="882" spans="2:24" x14ac:dyDescent="0.25">
      <c r="B882" s="1">
        <v>41428</v>
      </c>
      <c r="C882" s="13">
        <f>ROW()</f>
        <v>882</v>
      </c>
      <c r="D882">
        <v>0.04</v>
      </c>
      <c r="E882">
        <f t="shared" si="159"/>
        <v>0.04</v>
      </c>
      <c r="F882">
        <v>162.69</v>
      </c>
      <c r="G882">
        <v>62.18</v>
      </c>
      <c r="H882" s="10">
        <f t="shared" ca="1" si="157"/>
        <v>0.24508763561245431</v>
      </c>
      <c r="I882">
        <v>21.31</v>
      </c>
      <c r="J882">
        <v>19.14</v>
      </c>
      <c r="K882">
        <v>22.51</v>
      </c>
      <c r="L882">
        <v>30.03</v>
      </c>
      <c r="M882">
        <f ca="1">INDIRECT(J$13&amp;ROW())</f>
        <v>19.14</v>
      </c>
      <c r="N882">
        <f t="shared" ca="1" si="160"/>
        <v>3.2362459546925626E-2</v>
      </c>
      <c r="O882" s="14">
        <f t="shared" ca="1" si="161"/>
        <v>3.2360872561454812E-2</v>
      </c>
      <c r="P882" s="14">
        <f t="shared" ca="1" si="162"/>
        <v>1.2655849344482995E-3</v>
      </c>
      <c r="Q882" s="14" t="str">
        <f t="shared" ca="1" si="163"/>
        <v/>
      </c>
      <c r="R882">
        <f t="shared" ca="1" si="164"/>
        <v>36.053345388788273</v>
      </c>
      <c r="S882" t="str">
        <f t="shared" si="165"/>
        <v/>
      </c>
      <c r="T882" s="17" t="str">
        <f>IF(S882=1,R882/INDEX($R858:$R$2011,MATCH(1,S858:S881,0),1)-1,"")</f>
        <v/>
      </c>
      <c r="U882" s="16" t="str">
        <f t="shared" si="166"/>
        <v/>
      </c>
      <c r="V882" s="14" t="str">
        <f t="shared" si="167"/>
        <v/>
      </c>
      <c r="W882" s="14" t="str">
        <f t="shared" si="168"/>
        <v/>
      </c>
      <c r="X882">
        <f t="shared" ca="1" si="158"/>
        <v>-2.97228217381518E-2</v>
      </c>
    </row>
    <row r="883" spans="2:24" x14ac:dyDescent="0.25">
      <c r="B883" s="1">
        <v>41429</v>
      </c>
      <c r="C883" s="13">
        <f>ROW()</f>
        <v>883</v>
      </c>
      <c r="D883">
        <v>0.05</v>
      </c>
      <c r="E883">
        <f t="shared" si="159"/>
        <v>0.05</v>
      </c>
      <c r="F883">
        <v>161.91</v>
      </c>
      <c r="G883">
        <v>61.89</v>
      </c>
      <c r="H883" s="10">
        <f t="shared" ca="1" si="157"/>
        <v>0.25512353204550725</v>
      </c>
      <c r="I883">
        <v>21.38</v>
      </c>
      <c r="J883">
        <v>19.11</v>
      </c>
      <c r="K883">
        <v>22.23</v>
      </c>
      <c r="L883">
        <v>29.88</v>
      </c>
      <c r="M883">
        <f ca="1">INDIRECT(J$13&amp;ROW())</f>
        <v>19.11</v>
      </c>
      <c r="N883">
        <f t="shared" ca="1" si="160"/>
        <v>-1.5673981191223207E-3</v>
      </c>
      <c r="O883" s="14">
        <f t="shared" ca="1" si="161"/>
        <v>-1.5693817522074438E-3</v>
      </c>
      <c r="P883" s="14">
        <f t="shared" ca="1" si="162"/>
        <v>2.705387615761777E-6</v>
      </c>
      <c r="Q883" s="14">
        <f t="shared" ca="1" si="163"/>
        <v>2.705387615761777E-6</v>
      </c>
      <c r="R883">
        <f t="shared" ca="1" si="164"/>
        <v>35.996835443037817</v>
      </c>
      <c r="S883" t="str">
        <f t="shared" si="165"/>
        <v/>
      </c>
      <c r="T883" s="17" t="str">
        <f>IF(S883=1,R883/INDEX($R859:$R$2011,MATCH(1,S859:S882,0),1)-1,"")</f>
        <v/>
      </c>
      <c r="U883" s="16" t="str">
        <f t="shared" si="166"/>
        <v/>
      </c>
      <c r="V883" s="14" t="str">
        <f t="shared" si="167"/>
        <v/>
      </c>
      <c r="W883" s="14" t="str">
        <f t="shared" si="168"/>
        <v/>
      </c>
      <c r="X883">
        <f t="shared" ca="1" si="158"/>
        <v>4.0948195562677168E-2</v>
      </c>
    </row>
    <row r="884" spans="2:24" x14ac:dyDescent="0.25">
      <c r="B884" s="1">
        <v>41430</v>
      </c>
      <c r="C884" s="13">
        <f>ROW()</f>
        <v>884</v>
      </c>
      <c r="D884">
        <v>0.05</v>
      </c>
      <c r="E884">
        <f t="shared" si="159"/>
        <v>0.05</v>
      </c>
      <c r="F884">
        <v>159.63999999999999</v>
      </c>
      <c r="G884">
        <v>60.99</v>
      </c>
      <c r="H884" s="10">
        <f t="shared" ca="1" si="157"/>
        <v>0.24946560068129645</v>
      </c>
      <c r="I884">
        <v>21.65</v>
      </c>
      <c r="J884">
        <v>19.34</v>
      </c>
      <c r="K884">
        <v>21.27</v>
      </c>
      <c r="L884">
        <v>29.5</v>
      </c>
      <c r="M884">
        <f ca="1">INDIRECT(J$13&amp;ROW())</f>
        <v>19.34</v>
      </c>
      <c r="N884">
        <f t="shared" ca="1" si="160"/>
        <v>1.2035583464155009E-2</v>
      </c>
      <c r="O884" s="14">
        <f t="shared" ca="1" si="161"/>
        <v>1.2033599831069886E-2</v>
      </c>
      <c r="P884" s="14">
        <f t="shared" ca="1" si="162"/>
        <v>2.3249503395439386E-4</v>
      </c>
      <c r="Q884" s="14" t="str">
        <f t="shared" ca="1" si="163"/>
        <v/>
      </c>
      <c r="R884">
        <f t="shared" ca="1" si="164"/>
        <v>36.430078360457955</v>
      </c>
      <c r="S884" t="str">
        <f t="shared" si="165"/>
        <v/>
      </c>
      <c r="T884" s="17" t="str">
        <f>IF(S884=1,R884/INDEX($R860:$R$2011,MATCH(1,S860:S883,0),1)-1,"")</f>
        <v/>
      </c>
      <c r="U884" s="16" t="str">
        <f t="shared" si="166"/>
        <v/>
      </c>
      <c r="V884" s="14" t="str">
        <f t="shared" si="167"/>
        <v/>
      </c>
      <c r="W884" s="14" t="str">
        <f t="shared" si="168"/>
        <v/>
      </c>
      <c r="X884">
        <f t="shared" ca="1" si="158"/>
        <v>-2.2177222613873077E-2</v>
      </c>
    </row>
    <row r="885" spans="2:24" x14ac:dyDescent="0.25">
      <c r="B885" s="1">
        <v>41431</v>
      </c>
      <c r="C885" s="13">
        <f>ROW()</f>
        <v>885</v>
      </c>
      <c r="D885">
        <v>0.04</v>
      </c>
      <c r="E885">
        <f t="shared" si="159"/>
        <v>0.04</v>
      </c>
      <c r="F885">
        <v>161.09</v>
      </c>
      <c r="G885">
        <v>61.56</v>
      </c>
      <c r="H885" s="10">
        <f t="shared" ca="1" si="157"/>
        <v>0.24753295841538689</v>
      </c>
      <c r="I885">
        <v>21.55</v>
      </c>
      <c r="J885">
        <v>20.16</v>
      </c>
      <c r="K885">
        <v>21.49</v>
      </c>
      <c r="L885">
        <v>29.71</v>
      </c>
      <c r="M885">
        <f ca="1">INDIRECT(J$13&amp;ROW())</f>
        <v>20.16</v>
      </c>
      <c r="N885">
        <f t="shared" ca="1" si="160"/>
        <v>4.2399172699069343E-2</v>
      </c>
      <c r="O885" s="14">
        <f t="shared" ca="1" si="161"/>
        <v>4.2397585713598529E-2</v>
      </c>
      <c r="P885" s="14">
        <f t="shared" ca="1" si="162"/>
        <v>2.0804339019378916E-3</v>
      </c>
      <c r="Q885" s="14" t="str">
        <f t="shared" ca="1" si="163"/>
        <v/>
      </c>
      <c r="R885">
        <f t="shared" ca="1" si="164"/>
        <v>37.974683544303637</v>
      </c>
      <c r="S885" t="str">
        <f t="shared" si="165"/>
        <v/>
      </c>
      <c r="T885" s="17" t="str">
        <f>IF(S885=1,R885/INDEX($R861:$R$2011,MATCH(1,S861:S884,0),1)-1,"")</f>
        <v/>
      </c>
      <c r="U885" s="16" t="str">
        <f t="shared" si="166"/>
        <v/>
      </c>
      <c r="V885" s="14" t="str">
        <f t="shared" si="167"/>
        <v/>
      </c>
      <c r="W885" s="14" t="str">
        <f t="shared" si="168"/>
        <v/>
      </c>
      <c r="X885">
        <f t="shared" ca="1" si="158"/>
        <v>-7.7471293061306132E-3</v>
      </c>
    </row>
    <row r="886" spans="2:24" x14ac:dyDescent="0.25">
      <c r="B886" s="1">
        <v>41432</v>
      </c>
      <c r="C886" s="13">
        <f>ROW()</f>
        <v>886</v>
      </c>
      <c r="D886">
        <v>0.04</v>
      </c>
      <c r="E886">
        <f t="shared" si="159"/>
        <v>0.04</v>
      </c>
      <c r="F886">
        <v>163.13999999999999</v>
      </c>
      <c r="G886">
        <v>62.43</v>
      </c>
      <c r="H886" s="10">
        <f t="shared" ca="1" si="157"/>
        <v>0.24884994364210514</v>
      </c>
      <c r="I886">
        <v>21.3</v>
      </c>
      <c r="J886">
        <v>19.940000000000001</v>
      </c>
      <c r="K886">
        <v>22.48</v>
      </c>
      <c r="L886">
        <v>30.05</v>
      </c>
      <c r="M886">
        <f ca="1">INDIRECT(J$13&amp;ROW())</f>
        <v>19.940000000000001</v>
      </c>
      <c r="N886">
        <f t="shared" ca="1" si="160"/>
        <v>-1.0912698412698374E-2</v>
      </c>
      <c r="O886" s="14">
        <f t="shared" ca="1" si="161"/>
        <v>-1.0914285398169188E-2</v>
      </c>
      <c r="P886" s="14">
        <f t="shared" ca="1" si="162"/>
        <v>5.9291499833691545E-5</v>
      </c>
      <c r="Q886" s="14">
        <f t="shared" ca="1" si="163"/>
        <v>5.9291499833691545E-5</v>
      </c>
      <c r="R886">
        <f t="shared" ca="1" si="164"/>
        <v>37.560277275466994</v>
      </c>
      <c r="S886" t="str">
        <f t="shared" si="165"/>
        <v/>
      </c>
      <c r="T886" s="17" t="str">
        <f>IF(S886=1,R886/INDEX($R862:$R$2011,MATCH(1,S862:S885,0),1)-1,"")</f>
        <v/>
      </c>
      <c r="U886" s="16" t="str">
        <f t="shared" si="166"/>
        <v/>
      </c>
      <c r="V886" s="14" t="str">
        <f t="shared" si="167"/>
        <v/>
      </c>
      <c r="W886" s="14" t="str">
        <f t="shared" si="168"/>
        <v/>
      </c>
      <c r="X886">
        <f t="shared" ca="1" si="158"/>
        <v>5.3204439325941575E-3</v>
      </c>
    </row>
    <row r="887" spans="2:24" x14ac:dyDescent="0.25">
      <c r="B887" s="1">
        <v>41435</v>
      </c>
      <c r="C887" s="13">
        <f>ROW()</f>
        <v>887</v>
      </c>
      <c r="D887">
        <v>0.05</v>
      </c>
      <c r="E887">
        <f t="shared" si="159"/>
        <v>0.05</v>
      </c>
      <c r="F887">
        <v>163.13999999999999</v>
      </c>
      <c r="G887">
        <v>62.4</v>
      </c>
      <c r="H887" s="10">
        <f t="shared" ca="1" si="157"/>
        <v>0.25089238750950338</v>
      </c>
      <c r="I887">
        <v>21.11</v>
      </c>
      <c r="J887">
        <v>19.04</v>
      </c>
      <c r="K887">
        <v>22.72</v>
      </c>
      <c r="L887">
        <v>30.23</v>
      </c>
      <c r="M887">
        <f ca="1">INDIRECT(J$13&amp;ROW())</f>
        <v>19.04</v>
      </c>
      <c r="N887">
        <f t="shared" ca="1" si="160"/>
        <v>-4.5135406218656082E-2</v>
      </c>
      <c r="O887" s="14">
        <f t="shared" ca="1" si="161"/>
        <v>-4.5137389851741205E-2</v>
      </c>
      <c r="P887" s="14">
        <f t="shared" ca="1" si="162"/>
        <v>1.7575548529160071E-3</v>
      </c>
      <c r="Q887" s="14">
        <f t="shared" ca="1" si="163"/>
        <v>1.7575548529160071E-3</v>
      </c>
      <c r="R887">
        <f t="shared" ca="1" si="164"/>
        <v>35.864978902953432</v>
      </c>
      <c r="S887" t="str">
        <f t="shared" si="165"/>
        <v/>
      </c>
      <c r="T887" s="17" t="str">
        <f>IF(S887=1,R887/INDEX($R863:$R$2011,MATCH(1,S863:S886,0),1)-1,"")</f>
        <v/>
      </c>
      <c r="U887" s="16" t="str">
        <f t="shared" si="166"/>
        <v/>
      </c>
      <c r="V887" s="14" t="str">
        <f t="shared" si="167"/>
        <v/>
      </c>
      <c r="W887" s="14" t="str">
        <f t="shared" si="168"/>
        <v/>
      </c>
      <c r="X887">
        <f t="shared" ca="1" si="158"/>
        <v>8.2075319668774033E-3</v>
      </c>
    </row>
    <row r="888" spans="2:24" x14ac:dyDescent="0.25">
      <c r="B888" s="1">
        <v>41436</v>
      </c>
      <c r="C888" s="13">
        <f>ROW()</f>
        <v>888</v>
      </c>
      <c r="D888">
        <v>0.04</v>
      </c>
      <c r="E888">
        <f t="shared" si="159"/>
        <v>0.04</v>
      </c>
      <c r="F888">
        <v>161.44999999999999</v>
      </c>
      <c r="G888">
        <v>61.71</v>
      </c>
      <c r="H888" s="10">
        <f t="shared" ca="1" si="157"/>
        <v>0.24538780723995587</v>
      </c>
      <c r="I888">
        <v>21.77</v>
      </c>
      <c r="J888">
        <v>18.78</v>
      </c>
      <c r="K888">
        <v>21.23</v>
      </c>
      <c r="L888">
        <v>29.21</v>
      </c>
      <c r="M888">
        <f ca="1">INDIRECT(J$13&amp;ROW())</f>
        <v>18.78</v>
      </c>
      <c r="N888">
        <f t="shared" ca="1" si="160"/>
        <v>-1.3655462184873901E-2</v>
      </c>
      <c r="O888" s="14">
        <f t="shared" ca="1" si="161"/>
        <v>-1.3657049170344715E-2</v>
      </c>
      <c r="P888" s="14">
        <f t="shared" ca="1" si="162"/>
        <v>1.0905334927716595E-4</v>
      </c>
      <c r="Q888" s="14">
        <f t="shared" ca="1" si="163"/>
        <v>1.0905334927716595E-4</v>
      </c>
      <c r="R888">
        <f t="shared" ca="1" si="164"/>
        <v>35.375226039782852</v>
      </c>
      <c r="S888" t="str">
        <f t="shared" si="165"/>
        <v/>
      </c>
      <c r="T888" s="17" t="str">
        <f>IF(S888=1,R888/INDEX($R864:$R$2011,MATCH(1,S864:S887,0),1)-1,"")</f>
        <v/>
      </c>
      <c r="U888" s="16" t="str">
        <f t="shared" si="166"/>
        <v/>
      </c>
      <c r="V888" s="14" t="str">
        <f t="shared" si="167"/>
        <v/>
      </c>
      <c r="W888" s="14" t="str">
        <f t="shared" si="168"/>
        <v/>
      </c>
      <c r="X888">
        <f t="shared" ca="1" si="158"/>
        <v>-2.194000513203697E-2</v>
      </c>
    </row>
    <row r="889" spans="2:24" x14ac:dyDescent="0.25">
      <c r="B889" s="1">
        <v>41437</v>
      </c>
      <c r="C889" s="13">
        <f>ROW()</f>
        <v>889</v>
      </c>
      <c r="D889">
        <v>0.04</v>
      </c>
      <c r="E889">
        <f t="shared" si="159"/>
        <v>0.04</v>
      </c>
      <c r="F889">
        <v>160.12</v>
      </c>
      <c r="G889">
        <v>61.11</v>
      </c>
      <c r="H889" s="10">
        <f t="shared" ca="1" si="157"/>
        <v>0.24259112519300721</v>
      </c>
      <c r="I889">
        <v>22.3</v>
      </c>
      <c r="J889">
        <v>20.02</v>
      </c>
      <c r="K889">
        <v>20.010000000000002</v>
      </c>
      <c r="L889">
        <v>28.57</v>
      </c>
      <c r="M889">
        <f ca="1">INDIRECT(J$13&amp;ROW())</f>
        <v>20.02</v>
      </c>
      <c r="N889">
        <f t="shared" ca="1" si="160"/>
        <v>6.6027689030883741E-2</v>
      </c>
      <c r="O889" s="14">
        <f t="shared" ca="1" si="161"/>
        <v>6.6026102045412927E-2</v>
      </c>
      <c r="P889" s="14">
        <f t="shared" ca="1" si="162"/>
        <v>4.7942177665404647E-3</v>
      </c>
      <c r="Q889" s="14" t="str">
        <f t="shared" ca="1" si="163"/>
        <v/>
      </c>
      <c r="R889">
        <f t="shared" ca="1" si="164"/>
        <v>37.710970464134853</v>
      </c>
      <c r="S889" t="str">
        <f t="shared" si="165"/>
        <v/>
      </c>
      <c r="T889" s="17" t="str">
        <f>IF(S889=1,R889/INDEX($R865:$R$2011,MATCH(1,S865:S888,0),1)-1,"")</f>
        <v/>
      </c>
      <c r="U889" s="16" t="str">
        <f t="shared" si="166"/>
        <v/>
      </c>
      <c r="V889" s="14" t="str">
        <f t="shared" si="167"/>
        <v/>
      </c>
      <c r="W889" s="14" t="str">
        <f t="shared" si="168"/>
        <v/>
      </c>
      <c r="X889">
        <f t="shared" ca="1" si="158"/>
        <v>-1.1396988621418712E-2</v>
      </c>
    </row>
    <row r="890" spans="2:24" x14ac:dyDescent="0.25">
      <c r="B890" s="1">
        <v>41438</v>
      </c>
      <c r="C890" s="13">
        <f>ROW()</f>
        <v>890</v>
      </c>
      <c r="D890">
        <v>0.04</v>
      </c>
      <c r="E890">
        <f t="shared" si="159"/>
        <v>0.04</v>
      </c>
      <c r="F890">
        <v>162.55000000000001</v>
      </c>
      <c r="G890">
        <v>62.2</v>
      </c>
      <c r="H890" s="10">
        <f t="shared" ca="1" si="157"/>
        <v>0.23093950257932774</v>
      </c>
      <c r="I890">
        <v>21.92</v>
      </c>
      <c r="J890">
        <v>21.2</v>
      </c>
      <c r="K890">
        <v>20.94</v>
      </c>
      <c r="L890">
        <v>29.06</v>
      </c>
      <c r="M890">
        <f ca="1">INDIRECT(J$13&amp;ROW())</f>
        <v>21.2</v>
      </c>
      <c r="N890">
        <f t="shared" ca="1" si="160"/>
        <v>5.8941058941058833E-2</v>
      </c>
      <c r="O890" s="14">
        <f t="shared" ca="1" si="161"/>
        <v>5.8939471955588019E-2</v>
      </c>
      <c r="P890" s="14">
        <f t="shared" ca="1" si="162"/>
        <v>3.8630774467433939E-3</v>
      </c>
      <c r="Q890" s="14" t="str">
        <f t="shared" ca="1" si="163"/>
        <v/>
      </c>
      <c r="R890">
        <f t="shared" ca="1" si="164"/>
        <v>39.933694996985956</v>
      </c>
      <c r="S890" t="str">
        <f t="shared" si="165"/>
        <v/>
      </c>
      <c r="T890" s="17" t="str">
        <f>IF(S890=1,R890/INDEX($R866:$R$2011,MATCH(1,S866:S889,0),1)-1,"")</f>
        <v/>
      </c>
      <c r="U890" s="16" t="str">
        <f t="shared" si="166"/>
        <v/>
      </c>
      <c r="V890" s="14" t="str">
        <f t="shared" si="167"/>
        <v/>
      </c>
      <c r="W890" s="14" t="str">
        <f t="shared" si="168"/>
        <v/>
      </c>
      <c r="X890">
        <f t="shared" ca="1" si="158"/>
        <v>-4.8029879924128965E-2</v>
      </c>
    </row>
    <row r="891" spans="2:24" x14ac:dyDescent="0.25">
      <c r="B891" s="1">
        <v>41439</v>
      </c>
      <c r="C891" s="13">
        <f>ROW()</f>
        <v>891</v>
      </c>
      <c r="D891">
        <v>0.04</v>
      </c>
      <c r="E891">
        <f t="shared" si="159"/>
        <v>0.04</v>
      </c>
      <c r="F891">
        <v>161.53</v>
      </c>
      <c r="G891">
        <v>61.87</v>
      </c>
      <c r="H891" s="10">
        <f t="shared" ca="1" si="157"/>
        <v>0.22624166892240261</v>
      </c>
      <c r="I891">
        <v>22.34</v>
      </c>
      <c r="J891">
        <v>20.22</v>
      </c>
      <c r="K891">
        <v>20.34</v>
      </c>
      <c r="L891">
        <v>28.5</v>
      </c>
      <c r="M891">
        <f ca="1">INDIRECT(J$13&amp;ROW())</f>
        <v>20.22</v>
      </c>
      <c r="N891">
        <f t="shared" ca="1" si="160"/>
        <v>-4.6226415094339668E-2</v>
      </c>
      <c r="O891" s="14">
        <f t="shared" ca="1" si="161"/>
        <v>-4.6228002079810482E-2</v>
      </c>
      <c r="P891" s="14">
        <f t="shared" ca="1" si="162"/>
        <v>1.8501882010914321E-3</v>
      </c>
      <c r="Q891" s="14">
        <f t="shared" ca="1" si="163"/>
        <v>1.8501882010914321E-3</v>
      </c>
      <c r="R891">
        <f t="shared" ca="1" si="164"/>
        <v>38.087703435804528</v>
      </c>
      <c r="S891" t="str">
        <f t="shared" si="165"/>
        <v/>
      </c>
      <c r="T891" s="17" t="str">
        <f>IF(S891=1,R891/INDEX($R867:$R$2011,MATCH(1,S867:S890,0),1)-1,"")</f>
        <v/>
      </c>
      <c r="U891" s="16" t="str">
        <f t="shared" si="166"/>
        <v/>
      </c>
      <c r="V891" s="14" t="str">
        <f t="shared" si="167"/>
        <v/>
      </c>
      <c r="W891" s="14" t="str">
        <f t="shared" si="168"/>
        <v/>
      </c>
      <c r="X891">
        <f t="shared" ca="1" si="158"/>
        <v>-2.0342269747945899E-2</v>
      </c>
    </row>
    <row r="892" spans="2:24" x14ac:dyDescent="0.25">
      <c r="B892" s="1">
        <v>41442</v>
      </c>
      <c r="C892" s="13">
        <f>ROW()</f>
        <v>892</v>
      </c>
      <c r="D892">
        <v>0.05</v>
      </c>
      <c r="E892">
        <f t="shared" si="159"/>
        <v>0.05</v>
      </c>
      <c r="F892">
        <v>162.78</v>
      </c>
      <c r="G892">
        <v>62.39</v>
      </c>
      <c r="H892" s="10">
        <f t="shared" ca="1" si="157"/>
        <v>0.22565267221746438</v>
      </c>
      <c r="I892">
        <v>22.18</v>
      </c>
      <c r="J892">
        <v>20.79</v>
      </c>
      <c r="K892">
        <v>20.77</v>
      </c>
      <c r="L892">
        <v>28.69</v>
      </c>
      <c r="M892">
        <f ca="1">INDIRECT(J$13&amp;ROW())</f>
        <v>20.79</v>
      </c>
      <c r="N892">
        <f t="shared" ca="1" si="160"/>
        <v>2.8189910979228516E-2</v>
      </c>
      <c r="O892" s="14">
        <f t="shared" ca="1" si="161"/>
        <v>2.8187927346143393E-2</v>
      </c>
      <c r="P892" s="14">
        <f t="shared" ca="1" si="162"/>
        <v>9.8609284865130422E-4</v>
      </c>
      <c r="Q892" s="14" t="str">
        <f t="shared" ca="1" si="163"/>
        <v/>
      </c>
      <c r="R892">
        <f t="shared" ca="1" si="164"/>
        <v>39.161392405063111</v>
      </c>
      <c r="S892" t="str">
        <f t="shared" si="165"/>
        <v/>
      </c>
      <c r="T892" s="17" t="str">
        <f>IF(S892=1,R892/INDEX($R868:$R$2011,MATCH(1,S868:S891,0),1)-1,"")</f>
        <v/>
      </c>
      <c r="U892" s="16" t="str">
        <f t="shared" si="166"/>
        <v/>
      </c>
      <c r="V892" s="14" t="str">
        <f t="shared" si="167"/>
        <v/>
      </c>
      <c r="W892" s="14" t="str">
        <f t="shared" si="168"/>
        <v/>
      </c>
      <c r="X892">
        <f t="shared" ca="1" si="158"/>
        <v>-2.603396216725487E-3</v>
      </c>
    </row>
    <row r="893" spans="2:24" x14ac:dyDescent="0.25">
      <c r="B893" s="1">
        <v>41443</v>
      </c>
      <c r="C893" s="13">
        <f>ROW()</f>
        <v>893</v>
      </c>
      <c r="D893">
        <v>0.04</v>
      </c>
      <c r="E893">
        <f t="shared" si="159"/>
        <v>0.04</v>
      </c>
      <c r="F893">
        <v>164.07</v>
      </c>
      <c r="G893">
        <v>62.88</v>
      </c>
      <c r="H893" s="10">
        <f t="shared" ca="1" si="157"/>
        <v>0.22557261118089272</v>
      </c>
      <c r="I893">
        <v>22.15</v>
      </c>
      <c r="J893">
        <v>20.38</v>
      </c>
      <c r="K893">
        <v>21.03</v>
      </c>
      <c r="L893">
        <v>28.72</v>
      </c>
      <c r="M893">
        <f ca="1">INDIRECT(J$13&amp;ROW())</f>
        <v>20.38</v>
      </c>
      <c r="N893">
        <f t="shared" ca="1" si="160"/>
        <v>-1.9721019721019695E-2</v>
      </c>
      <c r="O893" s="14">
        <f t="shared" ca="1" si="161"/>
        <v>-1.9722606706490509E-2</v>
      </c>
      <c r="P893" s="14">
        <f t="shared" ca="1" si="162"/>
        <v>2.7252788795811893E-4</v>
      </c>
      <c r="Q893" s="14">
        <f t="shared" ca="1" si="163"/>
        <v>2.7252788795811893E-4</v>
      </c>
      <c r="R893">
        <f t="shared" ca="1" si="164"/>
        <v>38.389089813140274</v>
      </c>
      <c r="S893" t="str">
        <f t="shared" si="165"/>
        <v/>
      </c>
      <c r="T893" s="17" t="str">
        <f>IF(S893=1,R893/INDEX($R869:$R$2011,MATCH(1,S869:S892,0),1)-1,"")</f>
        <v/>
      </c>
      <c r="U893" s="16" t="str">
        <f t="shared" si="166"/>
        <v/>
      </c>
      <c r="V893" s="14" t="str">
        <f t="shared" si="167"/>
        <v/>
      </c>
      <c r="W893" s="14" t="str">
        <f t="shared" si="168"/>
        <v/>
      </c>
      <c r="X893">
        <f t="shared" ca="1" si="158"/>
        <v>-3.5479764447239256E-4</v>
      </c>
    </row>
    <row r="894" spans="2:24" x14ac:dyDescent="0.25">
      <c r="B894" s="1">
        <v>41444</v>
      </c>
      <c r="C894" s="13">
        <f>ROW()</f>
        <v>894</v>
      </c>
      <c r="D894">
        <v>0.04</v>
      </c>
      <c r="E894">
        <f t="shared" si="159"/>
        <v>0.04</v>
      </c>
      <c r="F894">
        <v>161.80000000000001</v>
      </c>
      <c r="G894">
        <v>61.96</v>
      </c>
      <c r="H894" s="10">
        <f t="shared" ca="1" si="157"/>
        <v>0.22588460244365899</v>
      </c>
      <c r="I894">
        <v>22.07</v>
      </c>
      <c r="J894">
        <v>20.079999999999998</v>
      </c>
      <c r="K894">
        <v>21.05</v>
      </c>
      <c r="L894">
        <v>28.75</v>
      </c>
      <c r="M894">
        <f ca="1">INDIRECT(J$13&amp;ROW())</f>
        <v>20.079999999999998</v>
      </c>
      <c r="N894">
        <f t="shared" ca="1" si="160"/>
        <v>-1.4720314033366044E-2</v>
      </c>
      <c r="O894" s="14">
        <f t="shared" ca="1" si="161"/>
        <v>-1.4721901018836858E-2</v>
      </c>
      <c r="P894" s="14">
        <f t="shared" ca="1" si="162"/>
        <v>1.3242745876309976E-4</v>
      </c>
      <c r="Q894" s="14">
        <f t="shared" ca="1" si="163"/>
        <v>1.3242745876309976E-4</v>
      </c>
      <c r="R894">
        <f t="shared" ca="1" si="164"/>
        <v>37.823990355635758</v>
      </c>
      <c r="S894" t="str">
        <f t="shared" si="165"/>
        <v/>
      </c>
      <c r="T894" s="17" t="str">
        <f>IF(S894=1,R894/INDEX($R870:$R$2011,MATCH(1,S870:S893,0),1)-1,"")</f>
        <v/>
      </c>
      <c r="U894" s="16" t="str">
        <f t="shared" si="166"/>
        <v/>
      </c>
      <c r="V894" s="14" t="str">
        <f t="shared" si="167"/>
        <v/>
      </c>
      <c r="W894" s="14" t="str">
        <f t="shared" si="168"/>
        <v/>
      </c>
      <c r="X894">
        <f t="shared" ca="1" si="158"/>
        <v>1.3831079098343404E-3</v>
      </c>
    </row>
    <row r="895" spans="2:24" x14ac:dyDescent="0.25">
      <c r="B895" s="1">
        <v>41445</v>
      </c>
      <c r="C895" s="13">
        <f>ROW()</f>
        <v>895</v>
      </c>
      <c r="D895">
        <v>0.04</v>
      </c>
      <c r="E895">
        <f t="shared" si="159"/>
        <v>0.04</v>
      </c>
      <c r="F895">
        <v>157.79</v>
      </c>
      <c r="G895">
        <v>60.39</v>
      </c>
      <c r="H895" s="10">
        <f t="shared" ca="1" si="157"/>
        <v>0.22891941524136136</v>
      </c>
      <c r="I895">
        <v>23.08</v>
      </c>
      <c r="J895">
        <v>20.059999999999999</v>
      </c>
      <c r="K895">
        <v>18.48</v>
      </c>
      <c r="L895">
        <v>27.49</v>
      </c>
      <c r="M895">
        <f ca="1">INDIRECT(J$13&amp;ROW())</f>
        <v>20.059999999999999</v>
      </c>
      <c r="N895">
        <f t="shared" ca="1" si="160"/>
        <v>-9.960159362549792E-4</v>
      </c>
      <c r="O895" s="14">
        <f t="shared" ca="1" si="161"/>
        <v>-9.9760292172579312E-4</v>
      </c>
      <c r="P895" s="14">
        <f t="shared" ca="1" si="162"/>
        <v>4.9132494402021982E-6</v>
      </c>
      <c r="Q895" s="14">
        <f t="shared" ca="1" si="163"/>
        <v>4.9132494402021982E-6</v>
      </c>
      <c r="R895">
        <f t="shared" ca="1" si="164"/>
        <v>37.786317058468789</v>
      </c>
      <c r="S895" t="str">
        <f t="shared" si="165"/>
        <v/>
      </c>
      <c r="T895" s="17" t="str">
        <f>IF(S895=1,R895/INDEX($R871:$R$2011,MATCH(1,S871:S894,0),1)-1,"")</f>
        <v/>
      </c>
      <c r="U895" s="16" t="str">
        <f t="shared" si="166"/>
        <v/>
      </c>
      <c r="V895" s="14" t="str">
        <f t="shared" si="167"/>
        <v/>
      </c>
      <c r="W895" s="14" t="str">
        <f t="shared" si="168"/>
        <v/>
      </c>
      <c r="X895">
        <f t="shared" ca="1" si="158"/>
        <v>1.3435235358547045E-2</v>
      </c>
    </row>
    <row r="896" spans="2:24" x14ac:dyDescent="0.25">
      <c r="B896" s="1">
        <v>41446</v>
      </c>
      <c r="C896" s="13">
        <f>ROW()</f>
        <v>896</v>
      </c>
      <c r="D896">
        <v>0.04</v>
      </c>
      <c r="E896">
        <f t="shared" si="159"/>
        <v>0.04</v>
      </c>
      <c r="F896">
        <v>158.30000000000001</v>
      </c>
      <c r="G896">
        <v>60.5</v>
      </c>
      <c r="H896" s="10">
        <f t="shared" ca="1" si="157"/>
        <v>0.23072484715627295</v>
      </c>
      <c r="I896">
        <v>22.71</v>
      </c>
      <c r="J896">
        <v>22.41</v>
      </c>
      <c r="K896">
        <v>19.3</v>
      </c>
      <c r="L896">
        <v>27.97</v>
      </c>
      <c r="M896">
        <f ca="1">INDIRECT(J$13&amp;ROW())</f>
        <v>22.41</v>
      </c>
      <c r="N896">
        <f t="shared" ca="1" si="160"/>
        <v>0.11714855433698901</v>
      </c>
      <c r="O896" s="14">
        <f t="shared" ca="1" si="161"/>
        <v>0.11714696735151819</v>
      </c>
      <c r="P896" s="14">
        <f t="shared" ca="1" si="162"/>
        <v>1.4486807719234211E-2</v>
      </c>
      <c r="Q896" s="14" t="str">
        <f t="shared" ca="1" si="163"/>
        <v/>
      </c>
      <c r="R896">
        <f t="shared" ca="1" si="164"/>
        <v>42.212929475587515</v>
      </c>
      <c r="S896" t="str">
        <f t="shared" si="165"/>
        <v/>
      </c>
      <c r="T896" s="17" t="str">
        <f>IF(S896=1,R896/INDEX($R872:$R$2011,MATCH(1,S872:S895,0),1)-1,"")</f>
        <v/>
      </c>
      <c r="U896" s="16" t="str">
        <f t="shared" si="166"/>
        <v/>
      </c>
      <c r="V896" s="14" t="str">
        <f t="shared" si="167"/>
        <v/>
      </c>
      <c r="W896" s="14" t="str">
        <f t="shared" si="168"/>
        <v/>
      </c>
      <c r="X896">
        <f t="shared" ca="1" si="158"/>
        <v>7.8867574993934254E-3</v>
      </c>
    </row>
    <row r="897" spans="2:24" x14ac:dyDescent="0.25">
      <c r="B897" s="1">
        <v>41449</v>
      </c>
      <c r="C897" s="13">
        <f>ROW()</f>
        <v>897</v>
      </c>
      <c r="D897">
        <v>0.06</v>
      </c>
      <c r="E897">
        <f t="shared" si="159"/>
        <v>0.06</v>
      </c>
      <c r="F897">
        <v>156.30000000000001</v>
      </c>
      <c r="G897">
        <v>59.75</v>
      </c>
      <c r="H897" s="10">
        <f t="shared" ca="1" si="157"/>
        <v>0.23136124535138955</v>
      </c>
      <c r="I897">
        <v>23.69</v>
      </c>
      <c r="J897">
        <v>21.56</v>
      </c>
      <c r="K897">
        <v>18.170000000000002</v>
      </c>
      <c r="L897">
        <v>26.79</v>
      </c>
      <c r="M897">
        <f ca="1">INDIRECT(J$13&amp;ROW())</f>
        <v>21.56</v>
      </c>
      <c r="N897">
        <f t="shared" ca="1" si="160"/>
        <v>-3.7929495760821164E-2</v>
      </c>
      <c r="O897" s="14">
        <f t="shared" ca="1" si="161"/>
        <v>-3.7931876002034848E-2</v>
      </c>
      <c r="P897" s="14">
        <f t="shared" ca="1" si="162"/>
        <v>1.2053178597214932E-3</v>
      </c>
      <c r="Q897" s="14">
        <f t="shared" ca="1" si="163"/>
        <v>1.2053178597214932E-3</v>
      </c>
      <c r="R897">
        <f t="shared" ca="1" si="164"/>
        <v>40.611814345991377</v>
      </c>
      <c r="S897" t="str">
        <f t="shared" si="165"/>
        <v/>
      </c>
      <c r="T897" s="17" t="str">
        <f>IF(S897=1,R897/INDEX($R873:$R$2011,MATCH(1,S873:S896,0),1)-1,"")</f>
        <v/>
      </c>
      <c r="U897" s="16" t="str">
        <f t="shared" si="166"/>
        <v/>
      </c>
      <c r="V897" s="14" t="str">
        <f t="shared" si="167"/>
        <v/>
      </c>
      <c r="W897" s="14" t="str">
        <f t="shared" si="168"/>
        <v/>
      </c>
      <c r="X897">
        <f t="shared" ca="1" si="158"/>
        <v>2.7582560047619904E-3</v>
      </c>
    </row>
    <row r="898" spans="2:24" x14ac:dyDescent="0.25">
      <c r="B898" s="1">
        <v>41450</v>
      </c>
      <c r="C898" s="13">
        <f>ROW()</f>
        <v>898</v>
      </c>
      <c r="D898">
        <v>0.05</v>
      </c>
      <c r="E898">
        <f t="shared" si="159"/>
        <v>0.05</v>
      </c>
      <c r="F898">
        <v>157.80000000000001</v>
      </c>
      <c r="G898">
        <v>60.44</v>
      </c>
      <c r="H898" s="10">
        <f t="shared" ca="1" si="157"/>
        <v>0.21767528394542893</v>
      </c>
      <c r="I898">
        <v>23.5</v>
      </c>
      <c r="J898">
        <v>22.81</v>
      </c>
      <c r="K898">
        <v>18.690000000000001</v>
      </c>
      <c r="L898">
        <v>26.99</v>
      </c>
      <c r="M898">
        <f ca="1">INDIRECT(J$13&amp;ROW())</f>
        <v>22.81</v>
      </c>
      <c r="N898">
        <f t="shared" ca="1" si="160"/>
        <v>5.797773654916516E-2</v>
      </c>
      <c r="O898" s="14">
        <f t="shared" ca="1" si="161"/>
        <v>5.7975752916080037E-2</v>
      </c>
      <c r="P898" s="14">
        <f t="shared" ca="1" si="162"/>
        <v>3.7442088701684275E-3</v>
      </c>
      <c r="Q898" s="14" t="str">
        <f t="shared" ca="1" si="163"/>
        <v/>
      </c>
      <c r="R898">
        <f t="shared" ca="1" si="164"/>
        <v>42.966395418926872</v>
      </c>
      <c r="S898" t="str">
        <f t="shared" si="165"/>
        <v/>
      </c>
      <c r="T898" s="17" t="str">
        <f>IF(S898=1,R898/INDEX($R874:$R$2011,MATCH(1,S874:S897,0),1)-1,"")</f>
        <v/>
      </c>
      <c r="U898" s="16" t="str">
        <f t="shared" si="166"/>
        <v/>
      </c>
      <c r="V898" s="14" t="str">
        <f t="shared" si="167"/>
        <v/>
      </c>
      <c r="W898" s="14" t="str">
        <f t="shared" si="168"/>
        <v/>
      </c>
      <c r="X898">
        <f t="shared" ca="1" si="158"/>
        <v>-5.9154079090361494E-2</v>
      </c>
    </row>
    <row r="899" spans="2:24" x14ac:dyDescent="0.25">
      <c r="B899" s="1">
        <v>41451</v>
      </c>
      <c r="C899" s="13">
        <f>ROW()</f>
        <v>899</v>
      </c>
      <c r="D899">
        <v>0.05</v>
      </c>
      <c r="E899">
        <f t="shared" si="159"/>
        <v>0.05</v>
      </c>
      <c r="F899">
        <v>159.36000000000001</v>
      </c>
      <c r="G899">
        <v>60.98</v>
      </c>
      <c r="H899" s="10">
        <f t="shared" ca="1" si="157"/>
        <v>0.22384563631528062</v>
      </c>
      <c r="I899">
        <v>23.44</v>
      </c>
      <c r="J899">
        <v>22.17</v>
      </c>
      <c r="K899">
        <v>19.11</v>
      </c>
      <c r="L899">
        <v>27.07</v>
      </c>
      <c r="M899">
        <f ca="1">INDIRECT(J$13&amp;ROW())</f>
        <v>22.17</v>
      </c>
      <c r="N899">
        <f t="shared" ca="1" si="160"/>
        <v>-2.8057869355545662E-2</v>
      </c>
      <c r="O899" s="14">
        <f t="shared" ca="1" si="161"/>
        <v>-2.8059852988630785E-2</v>
      </c>
      <c r="P899" s="14">
        <f t="shared" ca="1" si="162"/>
        <v>6.1730706838008294E-4</v>
      </c>
      <c r="Q899" s="14">
        <f t="shared" ca="1" si="163"/>
        <v>6.1730706838008294E-4</v>
      </c>
      <c r="R899">
        <f t="shared" ca="1" si="164"/>
        <v>41.760849909583904</v>
      </c>
      <c r="S899" t="str">
        <f t="shared" si="165"/>
        <v/>
      </c>
      <c r="T899" s="17" t="str">
        <f>IF(S899=1,R899/INDEX($R875:$R$2011,MATCH(1,S875:S898,0),1)-1,"")</f>
        <v/>
      </c>
      <c r="U899" s="16" t="str">
        <f t="shared" si="166"/>
        <v/>
      </c>
      <c r="V899" s="14" t="str">
        <f t="shared" si="167"/>
        <v/>
      </c>
      <c r="W899" s="14" t="str">
        <f t="shared" si="168"/>
        <v/>
      </c>
      <c r="X899">
        <f t="shared" ca="1" si="158"/>
        <v>2.834659157444153E-2</v>
      </c>
    </row>
    <row r="900" spans="2:24" x14ac:dyDescent="0.25">
      <c r="B900" s="1">
        <v>41452</v>
      </c>
      <c r="C900" s="13">
        <f>ROW()</f>
        <v>900</v>
      </c>
      <c r="D900">
        <v>0.03</v>
      </c>
      <c r="E900">
        <f t="shared" si="159"/>
        <v>0.03</v>
      </c>
      <c r="F900">
        <v>160.30000000000001</v>
      </c>
      <c r="G900">
        <v>61.56</v>
      </c>
      <c r="H900" s="10">
        <f t="shared" ca="1" si="157"/>
        <v>0.2250142319361367</v>
      </c>
      <c r="I900">
        <v>23.08</v>
      </c>
      <c r="J900">
        <v>21.68</v>
      </c>
      <c r="K900">
        <v>19.86</v>
      </c>
      <c r="L900">
        <v>27.54</v>
      </c>
      <c r="M900">
        <f ca="1">INDIRECT(J$13&amp;ROW())</f>
        <v>21.68</v>
      </c>
      <c r="N900">
        <f t="shared" ca="1" si="160"/>
        <v>-2.2101939557961248E-2</v>
      </c>
      <c r="O900" s="14">
        <f t="shared" ca="1" si="161"/>
        <v>-2.2103129856324455E-2</v>
      </c>
      <c r="P900" s="14">
        <f t="shared" ca="1" si="162"/>
        <v>3.5679212418765396E-4</v>
      </c>
      <c r="Q900" s="14">
        <f t="shared" ca="1" si="163"/>
        <v>3.5679212418765396E-4</v>
      </c>
      <c r="R900">
        <f t="shared" ca="1" si="164"/>
        <v>40.837854128993186</v>
      </c>
      <c r="S900" t="str">
        <f t="shared" si="165"/>
        <v/>
      </c>
      <c r="T900" s="17" t="str">
        <f>IF(S900=1,R900/INDEX($R876:$R$2011,MATCH(1,S876:S899,0),1)-1,"")</f>
        <v/>
      </c>
      <c r="U900" s="16" t="str">
        <f t="shared" si="166"/>
        <v/>
      </c>
      <c r="V900" s="14" t="str">
        <f t="shared" si="167"/>
        <v/>
      </c>
      <c r="W900" s="14" t="str">
        <f t="shared" si="168"/>
        <v/>
      </c>
      <c r="X900">
        <f t="shared" ca="1" si="158"/>
        <v>5.2205423348532709E-3</v>
      </c>
    </row>
    <row r="901" spans="2:24" x14ac:dyDescent="0.25">
      <c r="B901" s="1">
        <v>41453</v>
      </c>
      <c r="C901" s="13">
        <f>ROW()</f>
        <v>901</v>
      </c>
      <c r="D901">
        <v>0.01</v>
      </c>
      <c r="E901">
        <f t="shared" si="159"/>
        <v>0.01</v>
      </c>
      <c r="F901">
        <v>159.63999999999999</v>
      </c>
      <c r="G901">
        <v>61.27</v>
      </c>
      <c r="H901" s="10">
        <f t="shared" ca="1" si="157"/>
        <v>0.22038099012550297</v>
      </c>
      <c r="I901">
        <v>23.06</v>
      </c>
      <c r="J901">
        <v>20.81</v>
      </c>
      <c r="K901">
        <v>19.98</v>
      </c>
      <c r="L901">
        <v>27.45</v>
      </c>
      <c r="M901">
        <f ca="1">INDIRECT(J$13&amp;ROW())</f>
        <v>20.81</v>
      </c>
      <c r="N901">
        <f t="shared" ca="1" si="160"/>
        <v>-4.0129151291512954E-2</v>
      </c>
      <c r="O901" s="14">
        <f t="shared" ca="1" si="161"/>
        <v>-4.0129548097148637E-2</v>
      </c>
      <c r="P901" s="14">
        <f t="shared" ca="1" si="162"/>
        <v>1.3627438105863025E-3</v>
      </c>
      <c r="Q901" s="14">
        <f t="shared" ca="1" si="163"/>
        <v>1.3627438105863025E-3</v>
      </c>
      <c r="R901">
        <f t="shared" ca="1" si="164"/>
        <v>39.199065702230079</v>
      </c>
      <c r="S901">
        <f t="shared" si="165"/>
        <v>1</v>
      </c>
      <c r="T901" s="17">
        <f ca="1">IF(S901=1,R901/INDEX($R877:$R$2011,MATCH(1,S877:S900,0),1)-1,"")</f>
        <v>0.12243797195253481</v>
      </c>
      <c r="U901" s="16">
        <f t="shared" ca="1" si="166"/>
        <v>0.12242963900112147</v>
      </c>
      <c r="V901" s="14">
        <f t="shared" ca="1" si="167"/>
        <v>3.4024982104970181E-2</v>
      </c>
      <c r="W901" s="14" t="str">
        <f t="shared" ca="1" si="168"/>
        <v/>
      </c>
      <c r="X901">
        <f t="shared" ca="1" si="158"/>
        <v>-2.0590883388872588E-2</v>
      </c>
    </row>
    <row r="902" spans="2:24" x14ac:dyDescent="0.25">
      <c r="B902" s="1">
        <v>41456</v>
      </c>
      <c r="C902" s="13">
        <f>ROW()</f>
        <v>902</v>
      </c>
      <c r="D902">
        <v>0.04</v>
      </c>
      <c r="E902">
        <f t="shared" si="159"/>
        <v>0.04</v>
      </c>
      <c r="F902">
        <v>160.58000000000001</v>
      </c>
      <c r="G902">
        <v>61.81</v>
      </c>
      <c r="H902" s="10">
        <f t="shared" ca="1" si="157"/>
        <v>0.21484310313568117</v>
      </c>
      <c r="I902">
        <v>22.53</v>
      </c>
      <c r="J902">
        <v>20.71</v>
      </c>
      <c r="K902">
        <v>20.58</v>
      </c>
      <c r="L902">
        <v>28.08</v>
      </c>
      <c r="M902">
        <f ca="1">INDIRECT(J$13&amp;ROW())</f>
        <v>20.71</v>
      </c>
      <c r="N902">
        <f t="shared" ca="1" si="160"/>
        <v>-4.8053820278710635E-3</v>
      </c>
      <c r="O902" s="14">
        <f t="shared" ca="1" si="161"/>
        <v>-4.8069690133418774E-3</v>
      </c>
      <c r="P902" s="14">
        <f t="shared" ca="1" si="162"/>
        <v>2.5369513342050242E-6</v>
      </c>
      <c r="Q902" s="14">
        <f t="shared" ca="1" si="163"/>
        <v>2.5369513342050242E-6</v>
      </c>
      <c r="R902">
        <f t="shared" ca="1" si="164"/>
        <v>39.010699216395246</v>
      </c>
      <c r="S902" t="str">
        <f t="shared" si="165"/>
        <v/>
      </c>
      <c r="T902" s="17" t="str">
        <f>IF(S902=1,R902/INDEX($R878:$R$2011,MATCH(1,S878:S901,0),1)-1,"")</f>
        <v/>
      </c>
      <c r="U902" s="16" t="str">
        <f t="shared" si="166"/>
        <v/>
      </c>
      <c r="V902" s="14" t="str">
        <f t="shared" si="167"/>
        <v/>
      </c>
      <c r="W902" s="14" t="str">
        <f t="shared" si="168"/>
        <v/>
      </c>
      <c r="X902">
        <f t="shared" ca="1" si="158"/>
        <v>-2.5128696384693117E-2</v>
      </c>
    </row>
    <row r="903" spans="2:24" x14ac:dyDescent="0.25">
      <c r="B903" s="1">
        <v>41457</v>
      </c>
      <c r="C903" s="13">
        <f>ROW()</f>
        <v>903</v>
      </c>
      <c r="D903">
        <v>0.04</v>
      </c>
      <c r="E903">
        <f t="shared" si="159"/>
        <v>0.04</v>
      </c>
      <c r="F903">
        <v>160.43</v>
      </c>
      <c r="G903">
        <v>61.65</v>
      </c>
      <c r="H903" s="10">
        <f t="shared" ca="1" si="157"/>
        <v>0.20982628831579553</v>
      </c>
      <c r="I903">
        <v>22.82</v>
      </c>
      <c r="J903">
        <v>20.059999999999999</v>
      </c>
      <c r="K903">
        <v>20.309999999999999</v>
      </c>
      <c r="L903">
        <v>27.83</v>
      </c>
      <c r="M903">
        <f ca="1">INDIRECT(J$13&amp;ROW())</f>
        <v>20.059999999999999</v>
      </c>
      <c r="N903">
        <f t="shared" ca="1" si="160"/>
        <v>-3.1385803959440017E-2</v>
      </c>
      <c r="O903" s="14">
        <f t="shared" ca="1" si="161"/>
        <v>-3.1387390944910831E-2</v>
      </c>
      <c r="P903" s="14">
        <f t="shared" ca="1" si="162"/>
        <v>7.9372936378144308E-4</v>
      </c>
      <c r="Q903" s="14">
        <f t="shared" ca="1" si="163"/>
        <v>7.9372936378144308E-4</v>
      </c>
      <c r="R903">
        <f t="shared" ca="1" si="164"/>
        <v>37.786317058468782</v>
      </c>
      <c r="S903" t="str">
        <f t="shared" si="165"/>
        <v/>
      </c>
      <c r="T903" s="17" t="str">
        <f>IF(S903=1,R903/INDEX($R879:$R$2011,MATCH(1,S879:S902,0),1)-1,"")</f>
        <v/>
      </c>
      <c r="U903" s="16" t="str">
        <f t="shared" si="166"/>
        <v/>
      </c>
      <c r="V903" s="14" t="str">
        <f t="shared" si="167"/>
        <v/>
      </c>
      <c r="W903" s="14" t="str">
        <f t="shared" si="168"/>
        <v/>
      </c>
      <c r="X903">
        <f t="shared" ca="1" si="158"/>
        <v>-2.3351062922961713E-2</v>
      </c>
    </row>
    <row r="904" spans="2:24" x14ac:dyDescent="0.25">
      <c r="B904" s="1">
        <v>41458</v>
      </c>
      <c r="C904" s="13">
        <f>ROW()</f>
        <v>904</v>
      </c>
      <c r="D904">
        <v>0.04</v>
      </c>
      <c r="E904">
        <f t="shared" si="159"/>
        <v>0.04</v>
      </c>
      <c r="F904">
        <v>160.5</v>
      </c>
      <c r="G904">
        <v>61.6</v>
      </c>
      <c r="H904" s="10">
        <f t="shared" ca="1" si="157"/>
        <v>0.21888874392252863</v>
      </c>
      <c r="I904">
        <v>22.77</v>
      </c>
      <c r="J904">
        <v>20.3</v>
      </c>
      <c r="K904">
        <v>20.55</v>
      </c>
      <c r="L904">
        <v>27.8</v>
      </c>
      <c r="M904">
        <f ca="1">INDIRECT(J$13&amp;ROW())</f>
        <v>20.3</v>
      </c>
      <c r="N904">
        <f t="shared" ca="1" si="160"/>
        <v>1.1964107676969205E-2</v>
      </c>
      <c r="O904" s="14">
        <f t="shared" ca="1" si="161"/>
        <v>1.1962520691498391E-2</v>
      </c>
      <c r="P904" s="14">
        <f t="shared" ca="1" si="162"/>
        <v>2.3033248691868051E-4</v>
      </c>
      <c r="Q904" s="14" t="str">
        <f t="shared" ca="1" si="163"/>
        <v/>
      </c>
      <c r="R904">
        <f t="shared" ca="1" si="164"/>
        <v>38.238396624472401</v>
      </c>
      <c r="S904" t="str">
        <f t="shared" si="165"/>
        <v/>
      </c>
      <c r="T904" s="17" t="str">
        <f>IF(S904=1,R904/INDEX($R880:$R$2011,MATCH(1,S880:S903,0),1)-1,"")</f>
        <v/>
      </c>
      <c r="U904" s="16" t="str">
        <f t="shared" si="166"/>
        <v/>
      </c>
      <c r="V904" s="14" t="str">
        <f t="shared" si="167"/>
        <v/>
      </c>
      <c r="W904" s="14" t="str">
        <f t="shared" si="168"/>
        <v/>
      </c>
      <c r="X904">
        <f t="shared" ca="1" si="158"/>
        <v>4.3190277440802768E-2</v>
      </c>
    </row>
    <row r="905" spans="2:24" x14ac:dyDescent="0.25">
      <c r="B905" s="1">
        <v>41460</v>
      </c>
      <c r="C905" s="13">
        <f>ROW()</f>
        <v>905</v>
      </c>
      <c r="D905">
        <v>0.04</v>
      </c>
      <c r="E905">
        <f t="shared" si="159"/>
        <v>0.04</v>
      </c>
      <c r="F905">
        <v>162.22999999999999</v>
      </c>
      <c r="G905">
        <v>62.3</v>
      </c>
      <c r="H905" s="10">
        <f t="shared" ca="1" si="157"/>
        <v>0.22524146682527579</v>
      </c>
      <c r="I905">
        <v>22.39</v>
      </c>
      <c r="J905">
        <v>20.12</v>
      </c>
      <c r="K905">
        <v>21.65</v>
      </c>
      <c r="L905">
        <v>28.34</v>
      </c>
      <c r="M905">
        <f ca="1">INDIRECT(J$13&amp;ROW())</f>
        <v>20.12</v>
      </c>
      <c r="N905">
        <f t="shared" ca="1" si="160"/>
        <v>-8.8669950738916592E-3</v>
      </c>
      <c r="O905" s="14">
        <f t="shared" ca="1" si="161"/>
        <v>-8.8685820593624731E-3</v>
      </c>
      <c r="P905" s="14">
        <f t="shared" ca="1" si="162"/>
        <v>3.1972172099539723E-5</v>
      </c>
      <c r="Q905" s="14">
        <f t="shared" ca="1" si="163"/>
        <v>3.1972172099539723E-5</v>
      </c>
      <c r="R905">
        <f t="shared" ca="1" si="164"/>
        <v>37.899336949969687</v>
      </c>
      <c r="S905" t="str">
        <f t="shared" si="165"/>
        <v/>
      </c>
      <c r="T905" s="17" t="str">
        <f>IF(S905=1,R905/INDEX($R881:$R$2011,MATCH(1,S881:S904,0),1)-1,"")</f>
        <v/>
      </c>
      <c r="U905" s="16" t="str">
        <f t="shared" si="166"/>
        <v/>
      </c>
      <c r="V905" s="14" t="str">
        <f t="shared" si="167"/>
        <v/>
      </c>
      <c r="W905" s="14" t="str">
        <f t="shared" si="168"/>
        <v/>
      </c>
      <c r="X905">
        <f t="shared" ca="1" si="158"/>
        <v>2.9022611162662637E-2</v>
      </c>
    </row>
    <row r="906" spans="2:24" x14ac:dyDescent="0.25">
      <c r="B906" s="1">
        <v>41463</v>
      </c>
      <c r="C906" s="13">
        <f>ROW()</f>
        <v>906</v>
      </c>
      <c r="D906">
        <v>0.04</v>
      </c>
      <c r="E906">
        <f t="shared" si="159"/>
        <v>0.04</v>
      </c>
      <c r="F906">
        <v>163.15</v>
      </c>
      <c r="G906">
        <v>62.58</v>
      </c>
      <c r="H906" s="10">
        <f t="shared" ca="1" si="157"/>
        <v>0.22569170127469201</v>
      </c>
      <c r="I906">
        <v>21.61</v>
      </c>
      <c r="J906">
        <v>19.059999999999999</v>
      </c>
      <c r="K906">
        <v>22.56</v>
      </c>
      <c r="L906">
        <v>29.3</v>
      </c>
      <c r="M906">
        <f ca="1">INDIRECT(J$13&amp;ROW())</f>
        <v>19.059999999999999</v>
      </c>
      <c r="N906">
        <f t="shared" ca="1" si="160"/>
        <v>-5.2683896620278392E-2</v>
      </c>
      <c r="O906" s="14">
        <f t="shared" ca="1" si="161"/>
        <v>-5.2685483605749206E-2</v>
      </c>
      <c r="P906" s="14">
        <f t="shared" ca="1" si="162"/>
        <v>2.4474090882201142E-3</v>
      </c>
      <c r="Q906" s="14">
        <f t="shared" ca="1" si="163"/>
        <v>2.4474090882201142E-3</v>
      </c>
      <c r="R906">
        <f t="shared" ca="1" si="164"/>
        <v>35.902652200120386</v>
      </c>
      <c r="S906" t="str">
        <f t="shared" si="165"/>
        <v/>
      </c>
      <c r="T906" s="17" t="str">
        <f>IF(S906=1,R906/INDEX($R882:$R$2011,MATCH(1,S882:S905,0),1)-1,"")</f>
        <v/>
      </c>
      <c r="U906" s="16" t="str">
        <f t="shared" si="166"/>
        <v/>
      </c>
      <c r="V906" s="14" t="str">
        <f t="shared" si="167"/>
        <v/>
      </c>
      <c r="W906" s="14" t="str">
        <f t="shared" si="168"/>
        <v/>
      </c>
      <c r="X906">
        <f t="shared" ca="1" si="158"/>
        <v>1.9988968095536025E-3</v>
      </c>
    </row>
    <row r="907" spans="2:24" x14ac:dyDescent="0.25">
      <c r="B907" s="1">
        <v>41464</v>
      </c>
      <c r="C907" s="13">
        <f>ROW()</f>
        <v>907</v>
      </c>
      <c r="D907">
        <v>0.03</v>
      </c>
      <c r="E907">
        <f t="shared" si="159"/>
        <v>0.03</v>
      </c>
      <c r="F907">
        <v>164.33</v>
      </c>
      <c r="G907">
        <v>63.11</v>
      </c>
      <c r="H907" s="10">
        <f t="shared" ca="1" si="157"/>
        <v>0.22340796780879885</v>
      </c>
      <c r="I907">
        <v>21.25</v>
      </c>
      <c r="J907">
        <v>18.21</v>
      </c>
      <c r="K907">
        <v>23.05</v>
      </c>
      <c r="L907">
        <v>29.78</v>
      </c>
      <c r="M907">
        <f ca="1">INDIRECT(J$13&amp;ROW())</f>
        <v>18.21</v>
      </c>
      <c r="N907">
        <f t="shared" ca="1" si="160"/>
        <v>-4.4596012591815226E-2</v>
      </c>
      <c r="O907" s="14">
        <f t="shared" ca="1" si="161"/>
        <v>-4.4597202890178433E-2</v>
      </c>
      <c r="P907" s="14">
        <f t="shared" ca="1" si="162"/>
        <v>1.7125539208224481E-3</v>
      </c>
      <c r="Q907" s="14">
        <f t="shared" ca="1" si="163"/>
        <v>1.7125539208224481E-3</v>
      </c>
      <c r="R907">
        <f t="shared" ca="1" si="164"/>
        <v>34.301537070524255</v>
      </c>
      <c r="S907" t="str">
        <f t="shared" si="165"/>
        <v/>
      </c>
      <c r="T907" s="17" t="str">
        <f>IF(S907=1,R907/INDEX($R883:$R$2011,MATCH(1,S883:S906,0),1)-1,"")</f>
        <v/>
      </c>
      <c r="U907" s="16" t="str">
        <f t="shared" si="166"/>
        <v/>
      </c>
      <c r="V907" s="14" t="str">
        <f t="shared" si="167"/>
        <v/>
      </c>
      <c r="W907" s="14" t="str">
        <f t="shared" si="168"/>
        <v/>
      </c>
      <c r="X907">
        <f t="shared" ca="1" si="158"/>
        <v>-1.0118818959646282E-2</v>
      </c>
    </row>
    <row r="908" spans="2:24" x14ac:dyDescent="0.25">
      <c r="B908" s="1">
        <v>41465</v>
      </c>
      <c r="C908" s="13">
        <f>ROW()</f>
        <v>908</v>
      </c>
      <c r="D908">
        <v>0.03</v>
      </c>
      <c r="E908">
        <f t="shared" si="159"/>
        <v>0.03</v>
      </c>
      <c r="F908">
        <v>164.39</v>
      </c>
      <c r="G908">
        <v>63.2</v>
      </c>
      <c r="H908" s="10">
        <f t="shared" ca="1" si="157"/>
        <v>0.21523132382998456</v>
      </c>
      <c r="I908">
        <v>21.07</v>
      </c>
      <c r="J908">
        <v>17.84</v>
      </c>
      <c r="K908">
        <v>23.28</v>
      </c>
      <c r="L908">
        <v>29.96</v>
      </c>
      <c r="M908">
        <f ca="1">INDIRECT(J$13&amp;ROW())</f>
        <v>17.84</v>
      </c>
      <c r="N908">
        <f t="shared" ca="1" si="160"/>
        <v>-2.0318506315211482E-2</v>
      </c>
      <c r="O908" s="14">
        <f t="shared" ca="1" si="161"/>
        <v>-2.0319696613574689E-2</v>
      </c>
      <c r="P908" s="14">
        <f t="shared" ca="1" si="162"/>
        <v>2.9259842469004738E-4</v>
      </c>
      <c r="Q908" s="14">
        <f t="shared" ca="1" si="163"/>
        <v>2.9259842469004738E-4</v>
      </c>
      <c r="R908">
        <f t="shared" ca="1" si="164"/>
        <v>33.604581072935346</v>
      </c>
      <c r="S908" t="str">
        <f t="shared" si="165"/>
        <v/>
      </c>
      <c r="T908" s="17" t="str">
        <f>IF(S908=1,R908/INDEX($R884:$R$2011,MATCH(1,S884:S907,0),1)-1,"")</f>
        <v/>
      </c>
      <c r="U908" s="16" t="str">
        <f t="shared" si="166"/>
        <v/>
      </c>
      <c r="V908" s="14" t="str">
        <f t="shared" si="167"/>
        <v/>
      </c>
      <c r="W908" s="14" t="str">
        <f t="shared" si="168"/>
        <v/>
      </c>
      <c r="X908">
        <f t="shared" ca="1" si="158"/>
        <v>-3.6599607699812055E-2</v>
      </c>
    </row>
    <row r="909" spans="2:24" x14ac:dyDescent="0.25">
      <c r="B909" s="1">
        <v>41466</v>
      </c>
      <c r="C909" s="13">
        <f>ROW()</f>
        <v>909</v>
      </c>
      <c r="D909">
        <v>0.03</v>
      </c>
      <c r="E909">
        <f t="shared" si="159"/>
        <v>0.03</v>
      </c>
      <c r="F909">
        <v>166.63</v>
      </c>
      <c r="G909">
        <v>64.12</v>
      </c>
      <c r="H909" s="10">
        <f t="shared" ca="1" si="157"/>
        <v>0.21761738699031311</v>
      </c>
      <c r="I909">
        <v>20.62</v>
      </c>
      <c r="J909">
        <v>17.66</v>
      </c>
      <c r="K909">
        <v>23.87</v>
      </c>
      <c r="L909">
        <v>30.68</v>
      </c>
      <c r="M909">
        <f ca="1">INDIRECT(J$13&amp;ROW())</f>
        <v>17.66</v>
      </c>
      <c r="N909">
        <f t="shared" ca="1" si="160"/>
        <v>-1.0089686098654682E-2</v>
      </c>
      <c r="O909" s="14">
        <f t="shared" ca="1" si="161"/>
        <v>-1.0090876397017889E-2</v>
      </c>
      <c r="P909" s="14">
        <f t="shared" ca="1" si="162"/>
        <v>4.7288843213586349E-5</v>
      </c>
      <c r="Q909" s="14">
        <f t="shared" ca="1" si="163"/>
        <v>4.7288843213586349E-5</v>
      </c>
      <c r="R909">
        <f t="shared" ca="1" si="164"/>
        <v>33.265521398432639</v>
      </c>
      <c r="S909" t="str">
        <f t="shared" si="165"/>
        <v/>
      </c>
      <c r="T909" s="17" t="str">
        <f>IF(S909=1,R909/INDEX($R885:$R$2011,MATCH(1,S885:S908,0),1)-1,"")</f>
        <v/>
      </c>
      <c r="U909" s="16" t="str">
        <f t="shared" si="166"/>
        <v/>
      </c>
      <c r="V909" s="14" t="str">
        <f t="shared" si="167"/>
        <v/>
      </c>
      <c r="W909" s="14" t="str">
        <f t="shared" si="168"/>
        <v/>
      </c>
      <c r="X909">
        <f t="shared" ca="1" si="158"/>
        <v>1.1086040441833376E-2</v>
      </c>
    </row>
    <row r="910" spans="2:24" x14ac:dyDescent="0.25">
      <c r="B910" s="1">
        <v>41467</v>
      </c>
      <c r="C910" s="13">
        <f>ROW()</f>
        <v>910</v>
      </c>
      <c r="D910">
        <v>0.02</v>
      </c>
      <c r="E910">
        <f t="shared" si="159"/>
        <v>0.02</v>
      </c>
      <c r="F910">
        <v>166.7</v>
      </c>
      <c r="G910">
        <v>64.28</v>
      </c>
      <c r="H910" s="10">
        <f t="shared" ca="1" si="157"/>
        <v>0.21427503478620119</v>
      </c>
      <c r="I910">
        <v>20.85</v>
      </c>
      <c r="J910">
        <v>17.18</v>
      </c>
      <c r="K910">
        <v>23.65</v>
      </c>
      <c r="L910">
        <v>30.38</v>
      </c>
      <c r="M910">
        <f ca="1">INDIRECT(J$13&amp;ROW())</f>
        <v>17.18</v>
      </c>
      <c r="N910">
        <f t="shared" ca="1" si="160"/>
        <v>-2.7180067950169917E-2</v>
      </c>
      <c r="O910" s="14">
        <f t="shared" ca="1" si="161"/>
        <v>-2.7180861521924005E-2</v>
      </c>
      <c r="P910" s="14">
        <f t="shared" ca="1" si="162"/>
        <v>5.7440143937158544E-4</v>
      </c>
      <c r="Q910" s="14">
        <f t="shared" ca="1" si="163"/>
        <v>5.7440143937158544E-4</v>
      </c>
      <c r="R910">
        <f t="shared" ca="1" si="164"/>
        <v>32.361362266425409</v>
      </c>
      <c r="S910" t="str">
        <f t="shared" si="165"/>
        <v/>
      </c>
      <c r="T910" s="17" t="str">
        <f>IF(S910=1,R910/INDEX($R886:$R$2011,MATCH(1,S886:S909,0),1)-1,"")</f>
        <v/>
      </c>
      <c r="U910" s="16" t="str">
        <f t="shared" si="166"/>
        <v/>
      </c>
      <c r="V910" s="14" t="str">
        <f t="shared" si="167"/>
        <v/>
      </c>
      <c r="W910" s="14" t="str">
        <f t="shared" si="168"/>
        <v/>
      </c>
      <c r="X910">
        <f t="shared" ca="1" si="158"/>
        <v>-1.5358847242572138E-2</v>
      </c>
    </row>
    <row r="911" spans="2:24" x14ac:dyDescent="0.25">
      <c r="B911" s="1">
        <v>41470</v>
      </c>
      <c r="C911" s="13">
        <f>ROW()</f>
        <v>911</v>
      </c>
      <c r="D911">
        <v>0.04</v>
      </c>
      <c r="E911">
        <f t="shared" si="159"/>
        <v>0.04</v>
      </c>
      <c r="F911">
        <v>167.33</v>
      </c>
      <c r="G911">
        <v>64.430000000000007</v>
      </c>
      <c r="H911" s="10">
        <f t="shared" ca="1" si="157"/>
        <v>0.23025310550450398</v>
      </c>
      <c r="I911">
        <v>20.5</v>
      </c>
      <c r="J911">
        <v>17.350000000000001</v>
      </c>
      <c r="K911">
        <v>24.17</v>
      </c>
      <c r="L911">
        <v>30.9</v>
      </c>
      <c r="M911">
        <f ca="1">INDIRECT(J$13&amp;ROW())</f>
        <v>17.350000000000001</v>
      </c>
      <c r="N911">
        <f t="shared" ca="1" si="160"/>
        <v>9.8952270081491545E-3</v>
      </c>
      <c r="O911" s="14">
        <f t="shared" ca="1" si="161"/>
        <v>9.8936400226783405E-3</v>
      </c>
      <c r="P911" s="14">
        <f t="shared" ca="1" si="162"/>
        <v>1.7181515565527897E-4</v>
      </c>
      <c r="Q911" s="14" t="str">
        <f t="shared" ca="1" si="163"/>
        <v/>
      </c>
      <c r="R911">
        <f t="shared" ca="1" si="164"/>
        <v>32.681585292344643</v>
      </c>
      <c r="S911" t="str">
        <f t="shared" si="165"/>
        <v/>
      </c>
      <c r="T911" s="17" t="str">
        <f>IF(S911=1,R911/INDEX($R887:$R$2011,MATCH(1,S887:S910,0),1)-1,"")</f>
        <v/>
      </c>
      <c r="U911" s="16" t="str">
        <f t="shared" si="166"/>
        <v/>
      </c>
      <c r="V911" s="14" t="str">
        <f t="shared" si="167"/>
        <v/>
      </c>
      <c r="W911" s="14" t="str">
        <f t="shared" si="168"/>
        <v/>
      </c>
      <c r="X911">
        <f t="shared" ca="1" si="158"/>
        <v>7.4568046316013117E-2</v>
      </c>
    </row>
    <row r="912" spans="2:24" x14ac:dyDescent="0.25">
      <c r="B912" s="1">
        <v>41471</v>
      </c>
      <c r="C912" s="13">
        <f>ROW()</f>
        <v>912</v>
      </c>
      <c r="D912">
        <v>0.03</v>
      </c>
      <c r="E912">
        <f t="shared" si="159"/>
        <v>0.03</v>
      </c>
      <c r="F912">
        <v>166.71</v>
      </c>
      <c r="G912">
        <v>64.11</v>
      </c>
      <c r="H912" s="10">
        <f t="shared" ca="1" si="157"/>
        <v>0.23893585035784495</v>
      </c>
      <c r="I912">
        <v>21.04</v>
      </c>
      <c r="J912">
        <v>16.97</v>
      </c>
      <c r="K912">
        <v>23.49</v>
      </c>
      <c r="L912">
        <v>29.93</v>
      </c>
      <c r="M912">
        <f ca="1">INDIRECT(J$13&amp;ROW())</f>
        <v>16.97</v>
      </c>
      <c r="N912">
        <f t="shared" ca="1" si="160"/>
        <v>-2.1902017291066445E-2</v>
      </c>
      <c r="O912" s="14">
        <f t="shared" ca="1" si="161"/>
        <v>-2.1903207589429652E-2</v>
      </c>
      <c r="P912" s="14">
        <f t="shared" ca="1" si="162"/>
        <v>3.4927945295292693E-4</v>
      </c>
      <c r="Q912" s="14">
        <f t="shared" ca="1" si="163"/>
        <v>3.4927945295292693E-4</v>
      </c>
      <c r="R912">
        <f t="shared" ca="1" si="164"/>
        <v>31.965792646172247</v>
      </c>
      <c r="S912" t="str">
        <f t="shared" si="165"/>
        <v/>
      </c>
      <c r="T912" s="17" t="str">
        <f>IF(S912=1,R912/INDEX($R888:$R$2011,MATCH(1,S888:S911,0),1)-1,"")</f>
        <v/>
      </c>
      <c r="U912" s="16" t="str">
        <f t="shared" si="166"/>
        <v/>
      </c>
      <c r="V912" s="14" t="str">
        <f t="shared" si="167"/>
        <v/>
      </c>
      <c r="W912" s="14" t="str">
        <f t="shared" si="168"/>
        <v/>
      </c>
      <c r="X912">
        <f t="shared" ca="1" si="158"/>
        <v>3.7709566758356558E-2</v>
      </c>
    </row>
    <row r="913" spans="2:24" x14ac:dyDescent="0.25">
      <c r="B913" s="1">
        <v>41472</v>
      </c>
      <c r="C913" s="13">
        <f>ROW()</f>
        <v>913</v>
      </c>
      <c r="D913">
        <v>0.02</v>
      </c>
      <c r="E913">
        <f t="shared" si="159"/>
        <v>0.02</v>
      </c>
      <c r="F913">
        <v>167.14</v>
      </c>
      <c r="G913">
        <v>64.260000000000005</v>
      </c>
      <c r="H913" s="10">
        <f t="shared" ca="1" si="157"/>
        <v>0.22904553077801632</v>
      </c>
      <c r="I913">
        <v>20.61</v>
      </c>
      <c r="J913">
        <v>17.41</v>
      </c>
      <c r="K913">
        <v>24.32</v>
      </c>
      <c r="L913">
        <v>30.59</v>
      </c>
      <c r="M913">
        <f ca="1">INDIRECT(J$13&amp;ROW())</f>
        <v>17.41</v>
      </c>
      <c r="N913">
        <f t="shared" ca="1" si="160"/>
        <v>2.5928108426635399E-2</v>
      </c>
      <c r="O913" s="14">
        <f t="shared" ca="1" si="161"/>
        <v>2.5927314854881311E-2</v>
      </c>
      <c r="P913" s="14">
        <f t="shared" ca="1" si="162"/>
        <v>8.4922718904827576E-4</v>
      </c>
      <c r="Q913" s="14" t="str">
        <f t="shared" ca="1" si="163"/>
        <v/>
      </c>
      <c r="R913">
        <f t="shared" ca="1" si="164"/>
        <v>32.794605183845547</v>
      </c>
      <c r="S913" t="str">
        <f t="shared" si="165"/>
        <v/>
      </c>
      <c r="T913" s="17" t="str">
        <f>IF(S913=1,R913/INDEX($R889:$R$2011,MATCH(1,S889:S912,0),1)-1,"")</f>
        <v/>
      </c>
      <c r="U913" s="16" t="str">
        <f t="shared" si="166"/>
        <v/>
      </c>
      <c r="V913" s="14" t="str">
        <f t="shared" si="167"/>
        <v/>
      </c>
      <c r="W913" s="14" t="str">
        <f t="shared" si="168"/>
        <v/>
      </c>
      <c r="X913">
        <f t="shared" ca="1" si="158"/>
        <v>-4.1393200580893588E-2</v>
      </c>
    </row>
    <row r="914" spans="2:24" x14ac:dyDescent="0.25">
      <c r="B914" s="1">
        <v>41473</v>
      </c>
      <c r="C914" s="13">
        <f>ROW()</f>
        <v>914</v>
      </c>
      <c r="D914">
        <v>0.02</v>
      </c>
      <c r="E914">
        <f t="shared" si="159"/>
        <v>0.02</v>
      </c>
      <c r="F914">
        <v>168.05</v>
      </c>
      <c r="G914">
        <v>64.73</v>
      </c>
      <c r="H914" s="10">
        <f t="shared" ca="1" si="157"/>
        <v>0.22548032517885414</v>
      </c>
      <c r="I914">
        <v>20.54</v>
      </c>
      <c r="J914">
        <v>16.809999999999999</v>
      </c>
      <c r="K914">
        <v>24.72</v>
      </c>
      <c r="L914">
        <v>30.77</v>
      </c>
      <c r="M914">
        <f ca="1">INDIRECT(J$13&amp;ROW())</f>
        <v>16.809999999999999</v>
      </c>
      <c r="N914">
        <f t="shared" ca="1" si="160"/>
        <v>-3.4462952326249408E-2</v>
      </c>
      <c r="O914" s="14">
        <f t="shared" ca="1" si="161"/>
        <v>-3.4463745898003495E-2</v>
      </c>
      <c r="P914" s="14">
        <f t="shared" ca="1" si="162"/>
        <v>9.7653486838399474E-4</v>
      </c>
      <c r="Q914" s="14">
        <f t="shared" ca="1" si="163"/>
        <v>9.7653486838399474E-4</v>
      </c>
      <c r="R914">
        <f t="shared" ca="1" si="164"/>
        <v>31.664406268836508</v>
      </c>
      <c r="S914" t="str">
        <f t="shared" si="165"/>
        <v/>
      </c>
      <c r="T914" s="17" t="str">
        <f>IF(S914=1,R914/INDEX($R890:$R$2011,MATCH(1,S890:S913,0),1)-1,"")</f>
        <v/>
      </c>
      <c r="U914" s="16" t="str">
        <f t="shared" si="166"/>
        <v/>
      </c>
      <c r="V914" s="14" t="str">
        <f t="shared" si="167"/>
        <v/>
      </c>
      <c r="W914" s="14" t="str">
        <f t="shared" si="168"/>
        <v/>
      </c>
      <c r="X914">
        <f t="shared" ca="1" si="158"/>
        <v>-1.5565488604173941E-2</v>
      </c>
    </row>
    <row r="915" spans="2:24" x14ac:dyDescent="0.25">
      <c r="B915" s="1">
        <v>41474</v>
      </c>
      <c r="C915" s="13">
        <f>ROW()</f>
        <v>915</v>
      </c>
      <c r="D915">
        <v>0</v>
      </c>
      <c r="E915">
        <f t="shared" si="159"/>
        <v>0</v>
      </c>
      <c r="F915">
        <v>168.35</v>
      </c>
      <c r="G915">
        <v>64.849999999999994</v>
      </c>
      <c r="H915" s="10">
        <f t="shared" ca="1" si="157"/>
        <v>0.21926134439785264</v>
      </c>
      <c r="I915">
        <v>20.56</v>
      </c>
      <c r="J915">
        <v>16.53</v>
      </c>
      <c r="K915">
        <v>25.24</v>
      </c>
      <c r="L915">
        <v>30.66</v>
      </c>
      <c r="M915">
        <f ca="1">INDIRECT(J$13&amp;ROW())</f>
        <v>16.53</v>
      </c>
      <c r="N915">
        <f t="shared" ca="1" si="160"/>
        <v>-1.6656751933372904E-2</v>
      </c>
      <c r="O915" s="14">
        <f t="shared" ca="1" si="161"/>
        <v>-1.6656751933372904E-2</v>
      </c>
      <c r="P915" s="14">
        <f t="shared" ca="1" si="162"/>
        <v>1.8070252491497304E-4</v>
      </c>
      <c r="Q915" s="14">
        <f t="shared" ca="1" si="163"/>
        <v>1.8070252491497304E-4</v>
      </c>
      <c r="R915">
        <f t="shared" ca="1" si="164"/>
        <v>31.13698010849896</v>
      </c>
      <c r="S915" t="str">
        <f t="shared" si="165"/>
        <v/>
      </c>
      <c r="T915" s="17" t="str">
        <f>IF(S915=1,R915/INDEX($R891:$R$2011,MATCH(1,S891:S914,0),1)-1,"")</f>
        <v/>
      </c>
      <c r="U915" s="16" t="str">
        <f t="shared" si="166"/>
        <v/>
      </c>
      <c r="V915" s="14" t="str">
        <f t="shared" si="167"/>
        <v/>
      </c>
      <c r="W915" s="14" t="str">
        <f t="shared" si="168"/>
        <v/>
      </c>
      <c r="X915">
        <f t="shared" ca="1" si="158"/>
        <v>-2.7581035179315646E-2</v>
      </c>
    </row>
    <row r="916" spans="2:24" x14ac:dyDescent="0.25">
      <c r="B916" s="1">
        <v>41477</v>
      </c>
      <c r="C916" s="13">
        <f>ROW()</f>
        <v>916</v>
      </c>
      <c r="D916">
        <v>0.02</v>
      </c>
      <c r="E916">
        <f t="shared" si="159"/>
        <v>0.02</v>
      </c>
      <c r="F916">
        <v>168.68</v>
      </c>
      <c r="G916">
        <v>64.989999999999995</v>
      </c>
      <c r="H916" s="10">
        <f t="shared" ca="1" si="157"/>
        <v>0.2338852087720858</v>
      </c>
      <c r="I916">
        <v>20.2</v>
      </c>
      <c r="J916">
        <v>16.170000000000002</v>
      </c>
      <c r="K916">
        <v>25.78</v>
      </c>
      <c r="L916">
        <v>31.19</v>
      </c>
      <c r="M916">
        <f ca="1">INDIRECT(J$13&amp;ROW())</f>
        <v>16.170000000000002</v>
      </c>
      <c r="N916">
        <f t="shared" ca="1" si="160"/>
        <v>-2.1778584392014522E-2</v>
      </c>
      <c r="O916" s="14">
        <f t="shared" ca="1" si="161"/>
        <v>-2.1779377963768609E-2</v>
      </c>
      <c r="P916" s="14">
        <f t="shared" ca="1" si="162"/>
        <v>3.4466627813138677E-4</v>
      </c>
      <c r="Q916" s="14">
        <f t="shared" ca="1" si="163"/>
        <v>3.4466627813138677E-4</v>
      </c>
      <c r="R916">
        <f t="shared" ca="1" si="164"/>
        <v>30.45886075949354</v>
      </c>
      <c r="S916" t="str">
        <f t="shared" si="165"/>
        <v/>
      </c>
      <c r="T916" s="17" t="str">
        <f>IF(S916=1,R916/INDEX($R892:$R$2011,MATCH(1,S892:S915,0),1)-1,"")</f>
        <v/>
      </c>
      <c r="U916" s="16" t="str">
        <f t="shared" si="166"/>
        <v/>
      </c>
      <c r="V916" s="14" t="str">
        <f t="shared" si="167"/>
        <v/>
      </c>
      <c r="W916" s="14" t="str">
        <f t="shared" si="168"/>
        <v/>
      </c>
      <c r="X916">
        <f t="shared" ca="1" si="158"/>
        <v>6.6696044459610512E-2</v>
      </c>
    </row>
    <row r="917" spans="2:24" x14ac:dyDescent="0.25">
      <c r="B917" s="1">
        <v>41478</v>
      </c>
      <c r="C917" s="13">
        <f>ROW()</f>
        <v>917</v>
      </c>
      <c r="D917">
        <v>0.02</v>
      </c>
      <c r="E917">
        <f t="shared" si="159"/>
        <v>0.02</v>
      </c>
      <c r="F917">
        <v>168.32</v>
      </c>
      <c r="G917">
        <v>64.84</v>
      </c>
      <c r="H917" s="10">
        <f t="shared" ca="1" si="157"/>
        <v>0.24969976754870751</v>
      </c>
      <c r="I917">
        <v>20.05</v>
      </c>
      <c r="J917">
        <v>15.83</v>
      </c>
      <c r="K917">
        <v>25.9</v>
      </c>
      <c r="L917">
        <v>31.42</v>
      </c>
      <c r="M917">
        <f ca="1">INDIRECT(J$13&amp;ROW())</f>
        <v>15.83</v>
      </c>
      <c r="N917">
        <f t="shared" ca="1" si="160"/>
        <v>-2.1026592455164028E-2</v>
      </c>
      <c r="O917" s="14">
        <f t="shared" ca="1" si="161"/>
        <v>-2.1027386026918116E-2</v>
      </c>
      <c r="P917" s="14">
        <f t="shared" ca="1" si="162"/>
        <v>3.1731002369727977E-4</v>
      </c>
      <c r="Q917" s="14">
        <f t="shared" ca="1" si="163"/>
        <v>3.1731002369727977E-4</v>
      </c>
      <c r="R917">
        <f t="shared" ca="1" si="164"/>
        <v>29.81841470765508</v>
      </c>
      <c r="S917" t="str">
        <f t="shared" si="165"/>
        <v/>
      </c>
      <c r="T917" s="17" t="str">
        <f>IF(S917=1,R917/INDEX($R893:$R$2011,MATCH(1,S893:S916,0),1)-1,"")</f>
        <v/>
      </c>
      <c r="U917" s="16" t="str">
        <f t="shared" si="166"/>
        <v/>
      </c>
      <c r="V917" s="14" t="str">
        <f t="shared" si="167"/>
        <v/>
      </c>
      <c r="W917" s="14" t="str">
        <f t="shared" si="168"/>
        <v/>
      </c>
      <c r="X917">
        <f t="shared" ca="1" si="158"/>
        <v>6.7616754644935689E-2</v>
      </c>
    </row>
    <row r="918" spans="2:24" x14ac:dyDescent="0.25">
      <c r="B918" s="1">
        <v>41479</v>
      </c>
      <c r="C918" s="13">
        <f>ROW()</f>
        <v>918</v>
      </c>
      <c r="D918">
        <v>0.01</v>
      </c>
      <c r="E918">
        <f t="shared" si="159"/>
        <v>0.01</v>
      </c>
      <c r="F918">
        <v>167.7</v>
      </c>
      <c r="G918">
        <v>64.38</v>
      </c>
      <c r="H918" s="10">
        <f t="shared" ca="1" si="157"/>
        <v>0.23274583093394535</v>
      </c>
      <c r="I918">
        <v>20.12</v>
      </c>
      <c r="J918">
        <v>15.75</v>
      </c>
      <c r="K918">
        <v>25.57</v>
      </c>
      <c r="L918">
        <v>31.25</v>
      </c>
      <c r="M918">
        <f ca="1">INDIRECT(J$13&amp;ROW())</f>
        <v>15.75</v>
      </c>
      <c r="N918">
        <f t="shared" ca="1" si="160"/>
        <v>-5.0536955148452467E-3</v>
      </c>
      <c r="O918" s="14">
        <f t="shared" ca="1" si="161"/>
        <v>-5.0540923204809296E-3</v>
      </c>
      <c r="P918" s="14">
        <f t="shared" ca="1" si="162"/>
        <v>3.3852478828137624E-6</v>
      </c>
      <c r="Q918" s="14">
        <f t="shared" ca="1" si="163"/>
        <v>3.3852478828137624E-6</v>
      </c>
      <c r="R918">
        <f t="shared" ca="1" si="164"/>
        <v>29.667721518987207</v>
      </c>
      <c r="S918" t="str">
        <f t="shared" si="165"/>
        <v/>
      </c>
      <c r="T918" s="17" t="str">
        <f>IF(S918=1,R918/INDEX($R894:$R$2011,MATCH(1,S894:S917,0),1)-1,"")</f>
        <v/>
      </c>
      <c r="U918" s="16" t="str">
        <f t="shared" si="166"/>
        <v/>
      </c>
      <c r="V918" s="14" t="str">
        <f t="shared" si="167"/>
        <v/>
      </c>
      <c r="W918" s="14" t="str">
        <f t="shared" si="168"/>
        <v/>
      </c>
      <c r="X918">
        <f t="shared" ca="1" si="158"/>
        <v>-6.7897286333897078E-2</v>
      </c>
    </row>
    <row r="919" spans="2:24" x14ac:dyDescent="0.25">
      <c r="B919" s="1">
        <v>41480</v>
      </c>
      <c r="C919" s="13">
        <f>ROW()</f>
        <v>919</v>
      </c>
      <c r="D919">
        <v>0.01</v>
      </c>
      <c r="E919">
        <f t="shared" si="159"/>
        <v>0.01</v>
      </c>
      <c r="F919">
        <v>168.11</v>
      </c>
      <c r="G919">
        <v>64.72</v>
      </c>
      <c r="H919" s="10">
        <f t="shared" ca="1" si="157"/>
        <v>0.23102814029970339</v>
      </c>
      <c r="I919">
        <v>19.899999999999999</v>
      </c>
      <c r="J919">
        <v>15.96</v>
      </c>
      <c r="K919">
        <v>26.21</v>
      </c>
      <c r="L919">
        <v>31.69</v>
      </c>
      <c r="M919">
        <f ca="1">INDIRECT(J$13&amp;ROW())</f>
        <v>15.96</v>
      </c>
      <c r="N919">
        <f t="shared" ca="1" si="160"/>
        <v>1.3333333333333419E-2</v>
      </c>
      <c r="O919" s="14">
        <f t="shared" ca="1" si="161"/>
        <v>1.3332936527697736E-2</v>
      </c>
      <c r="P919" s="14">
        <f t="shared" ca="1" si="162"/>
        <v>2.7380733036636376E-4</v>
      </c>
      <c r="Q919" s="14" t="str">
        <f t="shared" ca="1" si="163"/>
        <v/>
      </c>
      <c r="R919">
        <f t="shared" ca="1" si="164"/>
        <v>30.063291139240373</v>
      </c>
      <c r="S919" t="str">
        <f t="shared" si="165"/>
        <v/>
      </c>
      <c r="T919" s="17" t="str">
        <f>IF(S919=1,R919/INDEX($R895:$R$2011,MATCH(1,S895:S918,0),1)-1,"")</f>
        <v/>
      </c>
      <c r="U919" s="16" t="str">
        <f t="shared" si="166"/>
        <v/>
      </c>
      <c r="V919" s="14" t="str">
        <f t="shared" si="167"/>
        <v/>
      </c>
      <c r="W919" s="14" t="str">
        <f t="shared" si="168"/>
        <v/>
      </c>
      <c r="X919">
        <f t="shared" ca="1" si="158"/>
        <v>-7.38011343683081E-3</v>
      </c>
    </row>
    <row r="920" spans="2:24" x14ac:dyDescent="0.25">
      <c r="B920" s="1">
        <v>41481</v>
      </c>
      <c r="C920" s="13">
        <f>ROW()</f>
        <v>920</v>
      </c>
      <c r="D920">
        <v>0.02</v>
      </c>
      <c r="E920">
        <f t="shared" si="159"/>
        <v>0.02</v>
      </c>
      <c r="F920">
        <v>168.29</v>
      </c>
      <c r="G920">
        <v>64.7</v>
      </c>
      <c r="H920" s="10">
        <f t="shared" ref="H920:H964" ca="1" si="169">H919*(1+X920)</f>
        <v>0.23500502608951107</v>
      </c>
      <c r="I920">
        <v>19.77</v>
      </c>
      <c r="J920">
        <v>15.56</v>
      </c>
      <c r="K920">
        <v>26.32</v>
      </c>
      <c r="L920">
        <v>31.79</v>
      </c>
      <c r="M920">
        <f ca="1">INDIRECT(J$13&amp;ROW())</f>
        <v>15.56</v>
      </c>
      <c r="N920">
        <f t="shared" ca="1" si="160"/>
        <v>-2.5062656641604009E-2</v>
      </c>
      <c r="O920" s="14">
        <f t="shared" ca="1" si="161"/>
        <v>-2.5063450213358096E-2</v>
      </c>
      <c r="P920" s="14">
        <f t="shared" ca="1" si="162"/>
        <v>4.7739025896275874E-4</v>
      </c>
      <c r="Q920" s="14">
        <f t="shared" ca="1" si="163"/>
        <v>4.7739025896275874E-4</v>
      </c>
      <c r="R920">
        <f t="shared" ca="1" si="164"/>
        <v>29.309825195901016</v>
      </c>
      <c r="S920" t="str">
        <f t="shared" si="165"/>
        <v/>
      </c>
      <c r="T920" s="17" t="str">
        <f>IF(S920=1,R920/INDEX($R896:$R$2011,MATCH(1,S896:S919,0),1)-1,"")</f>
        <v/>
      </c>
      <c r="U920" s="16" t="str">
        <f t="shared" si="166"/>
        <v/>
      </c>
      <c r="V920" s="14" t="str">
        <f t="shared" si="167"/>
        <v/>
      </c>
      <c r="W920" s="14" t="str">
        <f t="shared" si="168"/>
        <v/>
      </c>
      <c r="X920">
        <f t="shared" ref="X920:X964" ca="1" si="170">NORMINV(RAND(), 0, 0.04)</f>
        <v>1.721385881671654E-2</v>
      </c>
    </row>
    <row r="921" spans="2:24" x14ac:dyDescent="0.25">
      <c r="B921" s="1">
        <v>41484</v>
      </c>
      <c r="C921" s="13">
        <f>ROW()</f>
        <v>921</v>
      </c>
      <c r="D921">
        <v>0.03</v>
      </c>
      <c r="E921">
        <f t="shared" ref="E921:E984" si="171">IF(E$19="",D921,E$19)</f>
        <v>0.03</v>
      </c>
      <c r="F921">
        <v>167.77</v>
      </c>
      <c r="G921">
        <v>64.47</v>
      </c>
      <c r="H921" s="10">
        <f t="shared" ca="1" si="169"/>
        <v>0.2344897395446813</v>
      </c>
      <c r="I921">
        <v>19.8</v>
      </c>
      <c r="J921">
        <v>15.51</v>
      </c>
      <c r="K921">
        <v>25.96</v>
      </c>
      <c r="L921">
        <v>31.78</v>
      </c>
      <c r="M921">
        <f ca="1">INDIRECT(J$13&amp;ROW())</f>
        <v>15.51</v>
      </c>
      <c r="N921">
        <f t="shared" ca="1" si="160"/>
        <v>-3.2133676092545027E-3</v>
      </c>
      <c r="O921" s="14">
        <f t="shared" ca="1" si="161"/>
        <v>-3.21455790761771E-3</v>
      </c>
      <c r="P921" s="14">
        <f t="shared" ca="1" si="162"/>
        <v>1.3682647663867296E-13</v>
      </c>
      <c r="Q921" s="14">
        <f t="shared" ca="1" si="163"/>
        <v>1.3682647663867296E-13</v>
      </c>
      <c r="R921">
        <f t="shared" ca="1" si="164"/>
        <v>29.215641952983596</v>
      </c>
      <c r="S921" t="str">
        <f t="shared" si="165"/>
        <v/>
      </c>
      <c r="T921" s="17" t="str">
        <f>IF(S921=1,R921/INDEX($R897:$R$2011,MATCH(1,S897:S920,0),1)-1,"")</f>
        <v/>
      </c>
      <c r="U921" s="16" t="str">
        <f t="shared" si="166"/>
        <v/>
      </c>
      <c r="V921" s="14" t="str">
        <f t="shared" si="167"/>
        <v/>
      </c>
      <c r="W921" s="14" t="str">
        <f t="shared" si="168"/>
        <v/>
      </c>
      <c r="X921">
        <f t="shared" ca="1" si="170"/>
        <v>-2.1926618055968729E-3</v>
      </c>
    </row>
    <row r="922" spans="2:24" x14ac:dyDescent="0.25">
      <c r="B922" s="1">
        <v>41485</v>
      </c>
      <c r="C922" s="13">
        <f>ROW()</f>
        <v>922</v>
      </c>
      <c r="D922">
        <v>0.03</v>
      </c>
      <c r="E922">
        <f t="shared" si="171"/>
        <v>0.03</v>
      </c>
      <c r="F922">
        <v>167.77</v>
      </c>
      <c r="G922">
        <v>64.599999999999994</v>
      </c>
      <c r="H922" s="10">
        <f t="shared" ca="1" si="169"/>
        <v>0.24069095212546709</v>
      </c>
      <c r="I922">
        <v>19.59</v>
      </c>
      <c r="J922">
        <v>15.71</v>
      </c>
      <c r="K922">
        <v>26.43</v>
      </c>
      <c r="L922">
        <v>32.19</v>
      </c>
      <c r="M922">
        <f ca="1">INDIRECT(J$13&amp;ROW())</f>
        <v>15.71</v>
      </c>
      <c r="N922">
        <f t="shared" ref="N922:N985" ca="1" si="172">M922/M921-1</f>
        <v>1.2894906511927928E-2</v>
      </c>
      <c r="O922" s="14">
        <f t="shared" ref="O922:O985" ca="1" si="173">N922-((1+E922/100)^(1/252)-1)</f>
        <v>1.2893716213564721E-2</v>
      </c>
      <c r="P922" s="14">
        <f t="shared" ref="P922:P985" ca="1" si="174">(O922-O$7)^2</f>
        <v>2.5946457837846621E-4</v>
      </c>
      <c r="Q922" s="14" t="str">
        <f t="shared" ref="Q922:Q985" ca="1" si="175">IF(O922&lt;0,(O922-O$7)^2,"")</f>
        <v/>
      </c>
      <c r="R922">
        <f t="shared" ref="R922:R985" ca="1" si="176">(N922+1)*R921</f>
        <v>29.592374924653278</v>
      </c>
      <c r="S922" t="str">
        <f t="shared" si="165"/>
        <v/>
      </c>
      <c r="T922" s="17" t="str">
        <f>IF(S922=1,R922/INDEX($R898:$R$2011,MATCH(1,S898:S921,0),1)-1,"")</f>
        <v/>
      </c>
      <c r="U922" s="16" t="str">
        <f t="shared" si="166"/>
        <v/>
      </c>
      <c r="V922" s="14" t="str">
        <f t="shared" si="167"/>
        <v/>
      </c>
      <c r="W922" s="14" t="str">
        <f t="shared" si="168"/>
        <v/>
      </c>
      <c r="X922">
        <f t="shared" ca="1" si="170"/>
        <v>2.6445560444678409E-2</v>
      </c>
    </row>
    <row r="923" spans="2:24" x14ac:dyDescent="0.25">
      <c r="B923" s="1">
        <v>41486</v>
      </c>
      <c r="C923" s="13">
        <f>ROW()</f>
        <v>923</v>
      </c>
      <c r="D923">
        <v>0.04</v>
      </c>
      <c r="E923">
        <f t="shared" si="171"/>
        <v>0.04</v>
      </c>
      <c r="F923">
        <v>167.89</v>
      </c>
      <c r="G923">
        <v>64.72</v>
      </c>
      <c r="H923" s="10">
        <f t="shared" ca="1" si="169"/>
        <v>0.24086724886331209</v>
      </c>
      <c r="I923">
        <v>19.23</v>
      </c>
      <c r="J923">
        <v>15.4</v>
      </c>
      <c r="K923">
        <v>26.99</v>
      </c>
      <c r="L923">
        <v>32.6</v>
      </c>
      <c r="M923">
        <f ca="1">INDIRECT(J$13&amp;ROW())</f>
        <v>15.4</v>
      </c>
      <c r="N923">
        <f t="shared" ca="1" si="172"/>
        <v>-1.9732654360280155E-2</v>
      </c>
      <c r="O923" s="14">
        <f t="shared" ca="1" si="173"/>
        <v>-1.9734241345750969E-2</v>
      </c>
      <c r="P923" s="14">
        <f t="shared" ca="1" si="174"/>
        <v>2.7291216231560837E-4</v>
      </c>
      <c r="Q923" s="14">
        <f t="shared" ca="1" si="175"/>
        <v>2.7291216231560837E-4</v>
      </c>
      <c r="R923">
        <f t="shared" ca="1" si="176"/>
        <v>29.008438818565274</v>
      </c>
      <c r="S923">
        <f t="shared" si="165"/>
        <v>1</v>
      </c>
      <c r="T923" s="17">
        <f ca="1">IF(S923=1,R923/INDEX($R899:$R$2011,MATCH(1,S899:S922,0),1)-1,"")</f>
        <v>-0.25997116770783257</v>
      </c>
      <c r="U923" s="16">
        <f t="shared" ca="1" si="166"/>
        <v>-0.26000449493161615</v>
      </c>
      <c r="V923" s="14">
        <f t="shared" ca="1" si="167"/>
        <v>3.9194304532649167E-2</v>
      </c>
      <c r="W923" s="14">
        <f t="shared" ca="1" si="168"/>
        <v>3.9194304532649167E-2</v>
      </c>
      <c r="X923">
        <f t="shared" ca="1" si="170"/>
        <v>7.3246100980610895E-4</v>
      </c>
    </row>
    <row r="924" spans="2:24" x14ac:dyDescent="0.25">
      <c r="B924" s="1">
        <v>41487</v>
      </c>
      <c r="C924" s="13">
        <f>ROW()</f>
        <v>924</v>
      </c>
      <c r="D924" s="8">
        <v>0.04</v>
      </c>
      <c r="E924">
        <f t="shared" si="171"/>
        <v>0.04</v>
      </c>
      <c r="F924">
        <v>169.83</v>
      </c>
      <c r="G924" s="8">
        <v>65.459999999999994</v>
      </c>
      <c r="H924" s="10">
        <f t="shared" ca="1" si="169"/>
        <v>0.23663458376347138</v>
      </c>
      <c r="I924">
        <v>18.82</v>
      </c>
      <c r="J924">
        <v>15.06</v>
      </c>
      <c r="K924">
        <v>27.88</v>
      </c>
      <c r="L924">
        <v>33.409999999999997</v>
      </c>
      <c r="M924">
        <f ca="1">INDIRECT(J$13&amp;ROW())</f>
        <v>15.06</v>
      </c>
      <c r="N924">
        <f t="shared" ca="1" si="172"/>
        <v>-2.207792207792203E-2</v>
      </c>
      <c r="O924" s="14">
        <f t="shared" ca="1" si="173"/>
        <v>-2.2079509063392844E-2</v>
      </c>
      <c r="P924" s="14">
        <f t="shared" ca="1" si="174"/>
        <v>3.5590033856127177E-4</v>
      </c>
      <c r="Q924" s="14">
        <f t="shared" ca="1" si="175"/>
        <v>3.5590033856127177E-4</v>
      </c>
      <c r="R924">
        <f t="shared" ca="1" si="176"/>
        <v>28.367992766726822</v>
      </c>
      <c r="S924" t="str">
        <f t="shared" si="165"/>
        <v/>
      </c>
      <c r="T924" s="17" t="str">
        <f>IF(S924=1,R924/INDEX($R900:$R$2011,MATCH(1,S900:S923,0),1)-1,"")</f>
        <v/>
      </c>
      <c r="U924" s="16" t="str">
        <f t="shared" si="166"/>
        <v/>
      </c>
      <c r="V924" s="14" t="str">
        <f t="shared" si="167"/>
        <v/>
      </c>
      <c r="W924" s="14" t="str">
        <f t="shared" si="168"/>
        <v/>
      </c>
      <c r="X924">
        <f t="shared" ca="1" si="170"/>
        <v>-1.7572605324365543E-2</v>
      </c>
    </row>
    <row r="925" spans="2:24" x14ac:dyDescent="0.25">
      <c r="B925" s="1">
        <v>41488</v>
      </c>
      <c r="C925" s="13">
        <f>ROW()</f>
        <v>925</v>
      </c>
      <c r="D925" s="8">
        <v>0.03</v>
      </c>
      <c r="E925">
        <f t="shared" si="171"/>
        <v>0.03</v>
      </c>
      <c r="F925">
        <v>170.12</v>
      </c>
      <c r="G925" s="8">
        <v>65.56</v>
      </c>
      <c r="H925" s="10">
        <f t="shared" ca="1" si="169"/>
        <v>0.22369954877318715</v>
      </c>
      <c r="I925">
        <v>18.73</v>
      </c>
      <c r="J925">
        <v>14.6</v>
      </c>
      <c r="K925">
        <v>28.55</v>
      </c>
      <c r="L925">
        <v>33.619999999999997</v>
      </c>
      <c r="M925">
        <f ca="1">INDIRECT(J$13&amp;ROW())</f>
        <v>14.6</v>
      </c>
      <c r="N925">
        <f t="shared" ca="1" si="172"/>
        <v>-3.0544488711819473E-2</v>
      </c>
      <c r="O925" s="14">
        <f t="shared" ca="1" si="173"/>
        <v>-3.054567901018268E-2</v>
      </c>
      <c r="P925" s="14">
        <f t="shared" ca="1" si="174"/>
        <v>7.4701040045776937E-4</v>
      </c>
      <c r="Q925" s="14">
        <f t="shared" ca="1" si="175"/>
        <v>7.4701040045776937E-4</v>
      </c>
      <c r="R925">
        <f t="shared" ca="1" si="176"/>
        <v>27.501506931886556</v>
      </c>
      <c r="S925" t="str">
        <f t="shared" si="165"/>
        <v/>
      </c>
      <c r="T925" s="17" t="str">
        <f>IF(S925=1,R925/INDEX($R901:$R$2011,MATCH(1,S901:S924,0),1)-1,"")</f>
        <v/>
      </c>
      <c r="U925" s="16" t="str">
        <f t="shared" si="166"/>
        <v/>
      </c>
      <c r="V925" s="14" t="str">
        <f t="shared" si="167"/>
        <v/>
      </c>
      <c r="W925" s="14" t="str">
        <f t="shared" si="168"/>
        <v/>
      </c>
      <c r="X925">
        <f t="shared" ca="1" si="170"/>
        <v>-5.4662487555975567E-2</v>
      </c>
    </row>
    <row r="926" spans="2:24" x14ac:dyDescent="0.25">
      <c r="B926" s="1">
        <v>41491</v>
      </c>
      <c r="C926" s="13">
        <f>ROW()</f>
        <v>926</v>
      </c>
      <c r="D926" s="8">
        <v>0.04</v>
      </c>
      <c r="E926">
        <f t="shared" si="171"/>
        <v>0.04</v>
      </c>
      <c r="F926">
        <v>169.87</v>
      </c>
      <c r="G926" s="8">
        <v>65.510000000000005</v>
      </c>
      <c r="H926" s="10">
        <f t="shared" ca="1" si="169"/>
        <v>0.22712591897779172</v>
      </c>
      <c r="I926">
        <v>18.47</v>
      </c>
      <c r="J926">
        <v>14.25</v>
      </c>
      <c r="K926">
        <v>28.9</v>
      </c>
      <c r="L926">
        <v>34.01</v>
      </c>
      <c r="M926">
        <f ca="1">INDIRECT(J$13&amp;ROW())</f>
        <v>14.25</v>
      </c>
      <c r="N926">
        <f t="shared" ca="1" si="172"/>
        <v>-2.3972602739726012E-2</v>
      </c>
      <c r="O926" s="14">
        <f t="shared" ca="1" si="173"/>
        <v>-2.3974189725196826E-2</v>
      </c>
      <c r="P926" s="14">
        <f t="shared" ca="1" si="174"/>
        <v>4.309776713400772E-4</v>
      </c>
      <c r="Q926" s="14">
        <f t="shared" ca="1" si="175"/>
        <v>4.309776713400772E-4</v>
      </c>
      <c r="R926">
        <f t="shared" ca="1" si="176"/>
        <v>26.84222423146462</v>
      </c>
      <c r="S926" t="str">
        <f t="shared" si="165"/>
        <v/>
      </c>
      <c r="T926" s="17" t="str">
        <f>IF(S926=1,R926/INDEX($R902:$R$2011,MATCH(1,S902:S925,0),1)-1,"")</f>
        <v/>
      </c>
      <c r="U926" s="16" t="str">
        <f t="shared" si="166"/>
        <v/>
      </c>
      <c r="V926" s="14" t="str">
        <f t="shared" si="167"/>
        <v/>
      </c>
      <c r="W926" s="14" t="str">
        <f t="shared" si="168"/>
        <v/>
      </c>
      <c r="X926">
        <f t="shared" ca="1" si="170"/>
        <v>1.5316840035643523E-2</v>
      </c>
    </row>
    <row r="927" spans="2:24" x14ac:dyDescent="0.25">
      <c r="B927" s="1">
        <v>41492</v>
      </c>
      <c r="C927" s="13">
        <f>ROW()</f>
        <v>927</v>
      </c>
      <c r="D927" s="8">
        <v>0.04</v>
      </c>
      <c r="E927">
        <f t="shared" si="171"/>
        <v>0.04</v>
      </c>
      <c r="F927">
        <v>168.91</v>
      </c>
      <c r="G927" s="8">
        <v>65.099999999999994</v>
      </c>
      <c r="H927" s="10">
        <f t="shared" ca="1" si="169"/>
        <v>0.22525112475169465</v>
      </c>
      <c r="I927">
        <v>18.79</v>
      </c>
      <c r="J927">
        <v>14.05</v>
      </c>
      <c r="K927">
        <v>28.03</v>
      </c>
      <c r="L927">
        <v>33.409999999999997</v>
      </c>
      <c r="M927">
        <f ca="1">INDIRECT(J$13&amp;ROW())</f>
        <v>14.05</v>
      </c>
      <c r="N927">
        <f t="shared" ca="1" si="172"/>
        <v>-1.4035087719298178E-2</v>
      </c>
      <c r="O927" s="14">
        <f t="shared" ca="1" si="173"/>
        <v>-1.4036674704768992E-2</v>
      </c>
      <c r="P927" s="14">
        <f t="shared" ca="1" si="174"/>
        <v>1.1712621832366931E-4</v>
      </c>
      <c r="Q927" s="14">
        <f t="shared" ca="1" si="175"/>
        <v>1.1712621832366931E-4</v>
      </c>
      <c r="R927">
        <f t="shared" ca="1" si="176"/>
        <v>26.465491259794941</v>
      </c>
      <c r="S927" t="str">
        <f t="shared" si="165"/>
        <v/>
      </c>
      <c r="T927" s="17" t="str">
        <f>IF(S927=1,R927/INDEX($R903:$R$2011,MATCH(1,S903:S926,0),1)-1,"")</f>
        <v/>
      </c>
      <c r="U927" s="16" t="str">
        <f t="shared" si="166"/>
        <v/>
      </c>
      <c r="V927" s="14" t="str">
        <f t="shared" si="167"/>
        <v/>
      </c>
      <c r="W927" s="14" t="str">
        <f t="shared" si="168"/>
        <v/>
      </c>
      <c r="X927">
        <f t="shared" ca="1" si="170"/>
        <v>-8.254426595321291E-3</v>
      </c>
    </row>
    <row r="928" spans="2:24" x14ac:dyDescent="0.25">
      <c r="B928" s="1">
        <v>41493</v>
      </c>
      <c r="C928" s="13">
        <f>ROW()</f>
        <v>928</v>
      </c>
      <c r="D928" s="8">
        <v>0.04</v>
      </c>
      <c r="E928">
        <f t="shared" si="171"/>
        <v>0.04</v>
      </c>
      <c r="F928">
        <v>168.36</v>
      </c>
      <c r="G928" s="8">
        <v>64.77</v>
      </c>
      <c r="H928" s="10">
        <f t="shared" ca="1" si="169"/>
        <v>0.22862039566804163</v>
      </c>
      <c r="I928">
        <v>18.850000000000001</v>
      </c>
      <c r="J928">
        <v>14.48</v>
      </c>
      <c r="K928">
        <v>27.73</v>
      </c>
      <c r="L928">
        <v>33.340000000000003</v>
      </c>
      <c r="M928">
        <f ca="1">INDIRECT(J$13&amp;ROW())</f>
        <v>14.48</v>
      </c>
      <c r="N928">
        <f t="shared" ca="1" si="172"/>
        <v>3.0604982206405618E-2</v>
      </c>
      <c r="O928" s="14">
        <f t="shared" ca="1" si="173"/>
        <v>3.0603395220934804E-2</v>
      </c>
      <c r="P928" s="14">
        <f t="shared" ca="1" si="174"/>
        <v>1.1436289353774145E-3</v>
      </c>
      <c r="Q928" s="14" t="str">
        <f t="shared" ca="1" si="175"/>
        <v/>
      </c>
      <c r="R928">
        <f t="shared" ca="1" si="176"/>
        <v>27.275467148884747</v>
      </c>
      <c r="S928" t="str">
        <f t="shared" si="165"/>
        <v/>
      </c>
      <c r="T928" s="17" t="str">
        <f>IF(S928=1,R928/INDEX($R904:$R$2011,MATCH(1,S904:S927,0),1)-1,"")</f>
        <v/>
      </c>
      <c r="U928" s="16" t="str">
        <f t="shared" si="166"/>
        <v/>
      </c>
      <c r="V928" s="14" t="str">
        <f t="shared" si="167"/>
        <v/>
      </c>
      <c r="W928" s="14" t="str">
        <f t="shared" si="168"/>
        <v/>
      </c>
      <c r="X928">
        <f t="shared" ca="1" si="170"/>
        <v>1.4957842807937587E-2</v>
      </c>
    </row>
    <row r="929" spans="2:24" x14ac:dyDescent="0.25">
      <c r="B929" s="1">
        <v>41494</v>
      </c>
      <c r="C929" s="13">
        <f>ROW()</f>
        <v>929</v>
      </c>
      <c r="D929" s="8">
        <v>0.05</v>
      </c>
      <c r="E929">
        <f t="shared" si="171"/>
        <v>0.05</v>
      </c>
      <c r="F929">
        <v>168.98</v>
      </c>
      <c r="G929" s="8">
        <v>65.150000000000006</v>
      </c>
      <c r="H929" s="10">
        <f t="shared" ca="1" si="169"/>
        <v>0.244689822764869</v>
      </c>
      <c r="I929">
        <v>18.7</v>
      </c>
      <c r="J929">
        <v>14.64</v>
      </c>
      <c r="K929">
        <v>28.19</v>
      </c>
      <c r="L929">
        <v>33.619999999999997</v>
      </c>
      <c r="M929">
        <f ca="1">INDIRECT(J$13&amp;ROW())</f>
        <v>14.64</v>
      </c>
      <c r="N929">
        <f t="shared" ca="1" si="172"/>
        <v>1.1049723756906049E-2</v>
      </c>
      <c r="O929" s="14">
        <f t="shared" ca="1" si="173"/>
        <v>1.1047740123820926E-2</v>
      </c>
      <c r="P929" s="14">
        <f t="shared" ca="1" si="174"/>
        <v>2.0340259400832895E-4</v>
      </c>
      <c r="Q929" s="14" t="str">
        <f t="shared" ca="1" si="175"/>
        <v/>
      </c>
      <c r="R929">
        <f t="shared" ca="1" si="176"/>
        <v>27.576853526220489</v>
      </c>
      <c r="S929" t="str">
        <f t="shared" si="165"/>
        <v/>
      </c>
      <c r="T929" s="17" t="str">
        <f>IF(S929=1,R929/INDEX($R905:$R$2011,MATCH(1,S905:S928,0),1)-1,"")</f>
        <v/>
      </c>
      <c r="U929" s="16" t="str">
        <f t="shared" si="166"/>
        <v/>
      </c>
      <c r="V929" s="14" t="str">
        <f t="shared" si="167"/>
        <v/>
      </c>
      <c r="W929" s="14" t="str">
        <f t="shared" si="168"/>
        <v/>
      </c>
      <c r="X929">
        <f t="shared" ca="1" si="170"/>
        <v>7.028868552987852E-2</v>
      </c>
    </row>
    <row r="930" spans="2:24" x14ac:dyDescent="0.25">
      <c r="B930" s="1">
        <v>41495</v>
      </c>
      <c r="C930" s="13">
        <f>ROW()</f>
        <v>930</v>
      </c>
      <c r="D930" s="8">
        <v>0.05</v>
      </c>
      <c r="E930">
        <f t="shared" si="171"/>
        <v>0.05</v>
      </c>
      <c r="F930">
        <v>168.49</v>
      </c>
      <c r="G930" s="8">
        <v>65.069999999999993</v>
      </c>
      <c r="H930" s="10">
        <f t="shared" ca="1" si="169"/>
        <v>0.21973624107622985</v>
      </c>
      <c r="I930">
        <v>18.82</v>
      </c>
      <c r="J930">
        <v>14.41</v>
      </c>
      <c r="K930">
        <v>27.8</v>
      </c>
      <c r="L930">
        <v>33.31</v>
      </c>
      <c r="M930">
        <f ca="1">INDIRECT(J$13&amp;ROW())</f>
        <v>14.41</v>
      </c>
      <c r="N930">
        <f t="shared" ca="1" si="172"/>
        <v>-1.5710382513661192E-2</v>
      </c>
      <c r="O930" s="14">
        <f t="shared" ca="1" si="173"/>
        <v>-1.5712366146746315E-2</v>
      </c>
      <c r="P930" s="14">
        <f t="shared" ca="1" si="174"/>
        <v>1.5620445681315893E-4</v>
      </c>
      <c r="Q930" s="14">
        <f t="shared" ca="1" si="175"/>
        <v>1.5620445681315893E-4</v>
      </c>
      <c r="R930">
        <f t="shared" ca="1" si="176"/>
        <v>27.143610608800358</v>
      </c>
      <c r="S930" t="str">
        <f t="shared" si="165"/>
        <v/>
      </c>
      <c r="T930" s="17" t="str">
        <f>IF(S930=1,R930/INDEX($R906:$R$2011,MATCH(1,S906:S929,0),1)-1,"")</f>
        <v/>
      </c>
      <c r="U930" s="16" t="str">
        <f t="shared" si="166"/>
        <v/>
      </c>
      <c r="V930" s="14" t="str">
        <f t="shared" si="167"/>
        <v/>
      </c>
      <c r="W930" s="14" t="str">
        <f t="shared" si="168"/>
        <v/>
      </c>
      <c r="X930">
        <f t="shared" ca="1" si="170"/>
        <v>-0.10198046411034405</v>
      </c>
    </row>
    <row r="931" spans="2:24" x14ac:dyDescent="0.25">
      <c r="B931" s="1">
        <v>41498</v>
      </c>
      <c r="C931" s="13">
        <f>ROW()</f>
        <v>931</v>
      </c>
      <c r="D931" s="8">
        <v>0.05</v>
      </c>
      <c r="E931">
        <f t="shared" si="171"/>
        <v>0.05</v>
      </c>
      <c r="F931">
        <v>168.29</v>
      </c>
      <c r="G931" s="8">
        <v>65.02</v>
      </c>
      <c r="H931" s="10">
        <f t="shared" ca="1" si="169"/>
        <v>0.21852778458603009</v>
      </c>
      <c r="I931">
        <v>18.79</v>
      </c>
      <c r="J931">
        <v>14.6</v>
      </c>
      <c r="K931">
        <v>27.92</v>
      </c>
      <c r="L931">
        <v>33.36</v>
      </c>
      <c r="M931">
        <f ca="1">INDIRECT(J$13&amp;ROW())</f>
        <v>14.6</v>
      </c>
      <c r="N931">
        <f t="shared" ca="1" si="172"/>
        <v>1.3185287994448291E-2</v>
      </c>
      <c r="O931" s="14">
        <f t="shared" ca="1" si="173"/>
        <v>1.3183304361363168E-2</v>
      </c>
      <c r="P931" s="14">
        <f t="shared" ca="1" si="174"/>
        <v>2.6887775597010021E-4</v>
      </c>
      <c r="Q931" s="14" t="str">
        <f t="shared" ca="1" si="175"/>
        <v/>
      </c>
      <c r="R931">
        <f t="shared" ca="1" si="176"/>
        <v>27.501506931886553</v>
      </c>
      <c r="S931" t="str">
        <f t="shared" si="165"/>
        <v/>
      </c>
      <c r="T931" s="17" t="str">
        <f>IF(S931=1,R931/INDEX($R907:$R$2011,MATCH(1,S907:S930,0),1)-1,"")</f>
        <v/>
      </c>
      <c r="U931" s="16" t="str">
        <f t="shared" si="166"/>
        <v/>
      </c>
      <c r="V931" s="14" t="str">
        <f t="shared" si="167"/>
        <v/>
      </c>
      <c r="W931" s="14" t="str">
        <f t="shared" si="168"/>
        <v/>
      </c>
      <c r="X931">
        <f t="shared" ca="1" si="170"/>
        <v>-5.4995775129352657E-3</v>
      </c>
    </row>
    <row r="932" spans="2:24" x14ac:dyDescent="0.25">
      <c r="B932" s="1">
        <v>41499</v>
      </c>
      <c r="C932" s="13">
        <f>ROW()</f>
        <v>932</v>
      </c>
      <c r="D932" s="8">
        <v>0.05</v>
      </c>
      <c r="E932">
        <f t="shared" si="171"/>
        <v>0.05</v>
      </c>
      <c r="F932">
        <v>168.79</v>
      </c>
      <c r="G932" s="8">
        <v>65.099999999999994</v>
      </c>
      <c r="H932" s="10">
        <f t="shared" ca="1" si="169"/>
        <v>0.20753561030036405</v>
      </c>
      <c r="I932">
        <v>19.02</v>
      </c>
      <c r="J932">
        <v>14.52</v>
      </c>
      <c r="K932">
        <v>28.18</v>
      </c>
      <c r="L932">
        <v>32.93</v>
      </c>
      <c r="M932">
        <f ca="1">INDIRECT(J$13&amp;ROW())</f>
        <v>14.52</v>
      </c>
      <c r="N932">
        <f t="shared" ca="1" si="172"/>
        <v>-5.479452054794498E-3</v>
      </c>
      <c r="O932" s="14">
        <f t="shared" ca="1" si="173"/>
        <v>-5.4814356878796211E-3</v>
      </c>
      <c r="P932" s="14">
        <f t="shared" ca="1" si="174"/>
        <v>5.1404120465132078E-6</v>
      </c>
      <c r="Q932" s="14">
        <f t="shared" ca="1" si="175"/>
        <v>5.1404120465132078E-6</v>
      </c>
      <c r="R932">
        <f t="shared" ca="1" si="176"/>
        <v>27.350813743218684</v>
      </c>
      <c r="S932" t="str">
        <f t="shared" si="165"/>
        <v/>
      </c>
      <c r="T932" s="17" t="str">
        <f>IF(S932=1,R932/INDEX($R908:$R$2011,MATCH(1,S908:S931,0),1)-1,"")</f>
        <v/>
      </c>
      <c r="U932" s="16" t="str">
        <f t="shared" si="166"/>
        <v/>
      </c>
      <c r="V932" s="14" t="str">
        <f t="shared" si="167"/>
        <v/>
      </c>
      <c r="W932" s="14" t="str">
        <f t="shared" si="168"/>
        <v/>
      </c>
      <c r="X932">
        <f t="shared" ca="1" si="170"/>
        <v>-5.0301037492734145E-2</v>
      </c>
    </row>
    <row r="933" spans="2:24" x14ac:dyDescent="0.25">
      <c r="B933" s="1">
        <v>41500</v>
      </c>
      <c r="C933" s="13">
        <f>ROW()</f>
        <v>933</v>
      </c>
      <c r="D933" s="8">
        <v>0.05</v>
      </c>
      <c r="E933">
        <f t="shared" si="171"/>
        <v>0.05</v>
      </c>
      <c r="F933">
        <v>167.92</v>
      </c>
      <c r="G933" s="8">
        <v>64.760000000000005</v>
      </c>
      <c r="H933" s="10">
        <f t="shared" ca="1" si="169"/>
        <v>0.21462500927800737</v>
      </c>
      <c r="I933">
        <v>19.21</v>
      </c>
      <c r="J933">
        <v>14.39</v>
      </c>
      <c r="K933">
        <v>27.94</v>
      </c>
      <c r="L933">
        <v>32.72</v>
      </c>
      <c r="M933">
        <f ca="1">INDIRECT(J$13&amp;ROW())</f>
        <v>14.39</v>
      </c>
      <c r="N933">
        <f t="shared" ca="1" si="172"/>
        <v>-8.9531680440770867E-3</v>
      </c>
      <c r="O933" s="14">
        <f t="shared" ca="1" si="173"/>
        <v>-8.9551516771622097E-3</v>
      </c>
      <c r="P933" s="14">
        <f t="shared" ca="1" si="174"/>
        <v>3.2958663862272221E-5</v>
      </c>
      <c r="Q933" s="14">
        <f t="shared" ca="1" si="175"/>
        <v>3.2958663862272221E-5</v>
      </c>
      <c r="R933">
        <f t="shared" ca="1" si="176"/>
        <v>27.105937311633394</v>
      </c>
      <c r="S933" t="str">
        <f t="shared" si="165"/>
        <v/>
      </c>
      <c r="T933" s="17" t="str">
        <f>IF(S933=1,R933/INDEX($R909:$R$2011,MATCH(1,S909:S932,0),1)-1,"")</f>
        <v/>
      </c>
      <c r="U933" s="16" t="str">
        <f t="shared" si="166"/>
        <v/>
      </c>
      <c r="V933" s="14" t="str">
        <f t="shared" si="167"/>
        <v/>
      </c>
      <c r="W933" s="14" t="str">
        <f t="shared" si="168"/>
        <v/>
      </c>
      <c r="X933">
        <f t="shared" ca="1" si="170"/>
        <v>3.4159915820629147E-2</v>
      </c>
    </row>
    <row r="934" spans="2:24" x14ac:dyDescent="0.25">
      <c r="B934" s="1">
        <v>41501</v>
      </c>
      <c r="C934" s="13">
        <f>ROW()</f>
        <v>934</v>
      </c>
      <c r="D934" s="8">
        <v>0.05</v>
      </c>
      <c r="E934">
        <f t="shared" si="171"/>
        <v>0.05</v>
      </c>
      <c r="F934">
        <v>165.57</v>
      </c>
      <c r="G934" s="8">
        <v>63.77</v>
      </c>
      <c r="H934" s="10">
        <f t="shared" ca="1" si="169"/>
        <v>0.21469761580770863</v>
      </c>
      <c r="I934">
        <v>19.79</v>
      </c>
      <c r="J934">
        <v>14.49</v>
      </c>
      <c r="K934">
        <v>26.49</v>
      </c>
      <c r="L934">
        <v>31.76</v>
      </c>
      <c r="M934">
        <f ca="1">INDIRECT(J$13&amp;ROW())</f>
        <v>14.49</v>
      </c>
      <c r="N934">
        <f t="shared" ca="1" si="172"/>
        <v>6.9492703266156308E-3</v>
      </c>
      <c r="O934" s="14">
        <f t="shared" ca="1" si="173"/>
        <v>6.9472866935305078E-3</v>
      </c>
      <c r="P934" s="14">
        <f t="shared" ca="1" si="174"/>
        <v>1.032555680892563E-4</v>
      </c>
      <c r="Q934" s="14" t="str">
        <f t="shared" ca="1" si="175"/>
        <v/>
      </c>
      <c r="R934">
        <f t="shared" ca="1" si="176"/>
        <v>27.294303797468231</v>
      </c>
      <c r="S934" t="str">
        <f t="shared" si="165"/>
        <v/>
      </c>
      <c r="T934" s="17" t="str">
        <f>IF(S934=1,R934/INDEX($R910:$R$2011,MATCH(1,S910:S933,0),1)-1,"")</f>
        <v/>
      </c>
      <c r="U934" s="16" t="str">
        <f t="shared" si="166"/>
        <v/>
      </c>
      <c r="V934" s="14" t="str">
        <f t="shared" si="167"/>
        <v/>
      </c>
      <c r="W934" s="14" t="str">
        <f t="shared" si="168"/>
        <v/>
      </c>
      <c r="X934">
        <f t="shared" ca="1" si="170"/>
        <v>3.3829482382076578E-4</v>
      </c>
    </row>
    <row r="935" spans="2:24" x14ac:dyDescent="0.25">
      <c r="B935" s="1">
        <v>41502</v>
      </c>
      <c r="C935" s="13">
        <f>ROW()</f>
        <v>935</v>
      </c>
      <c r="D935" s="8">
        <v>0.04</v>
      </c>
      <c r="E935">
        <f t="shared" si="171"/>
        <v>0.04</v>
      </c>
      <c r="F935">
        <v>165.03</v>
      </c>
      <c r="G935" s="8">
        <v>63.58</v>
      </c>
      <c r="H935" s="10">
        <f t="shared" ca="1" si="169"/>
        <v>0.22293502047859842</v>
      </c>
      <c r="I935">
        <v>19.440000000000001</v>
      </c>
      <c r="J935">
        <v>15.26</v>
      </c>
      <c r="K935">
        <v>26.99</v>
      </c>
      <c r="L935">
        <v>32.22</v>
      </c>
      <c r="M935">
        <f ca="1">INDIRECT(J$13&amp;ROW())</f>
        <v>15.26</v>
      </c>
      <c r="N935">
        <f t="shared" ca="1" si="172"/>
        <v>5.3140096618357502E-2</v>
      </c>
      <c r="O935" s="14">
        <f t="shared" ca="1" si="173"/>
        <v>5.3138509632886688E-2</v>
      </c>
      <c r="P935" s="14">
        <f t="shared" ca="1" si="174"/>
        <v>3.1756265312910194E-3</v>
      </c>
      <c r="Q935" s="14" t="str">
        <f t="shared" ca="1" si="175"/>
        <v/>
      </c>
      <c r="R935">
        <f t="shared" ca="1" si="176"/>
        <v>28.744725738396497</v>
      </c>
      <c r="S935" t="str">
        <f t="shared" si="165"/>
        <v/>
      </c>
      <c r="T935" s="17" t="str">
        <f>IF(S935=1,R935/INDEX($R911:$R$2011,MATCH(1,S911:S934,0),1)-1,"")</f>
        <v/>
      </c>
      <c r="U935" s="16" t="str">
        <f t="shared" si="166"/>
        <v/>
      </c>
      <c r="V935" s="14" t="str">
        <f t="shared" si="167"/>
        <v/>
      </c>
      <c r="W935" s="14" t="str">
        <f t="shared" si="168"/>
        <v/>
      </c>
      <c r="X935">
        <f t="shared" ca="1" si="170"/>
        <v>3.8367471571121227E-2</v>
      </c>
    </row>
    <row r="936" spans="2:24" x14ac:dyDescent="0.25">
      <c r="B936" s="1">
        <v>41505</v>
      </c>
      <c r="C936" s="13">
        <f>ROW()</f>
        <v>936</v>
      </c>
      <c r="D936" s="8">
        <v>0.04</v>
      </c>
      <c r="E936">
        <f t="shared" si="171"/>
        <v>0.04</v>
      </c>
      <c r="F936">
        <v>163.97</v>
      </c>
      <c r="G936" s="8">
        <v>63.06</v>
      </c>
      <c r="H936" s="10">
        <f t="shared" ca="1" si="169"/>
        <v>0.21867986607765943</v>
      </c>
      <c r="I936">
        <v>19.73</v>
      </c>
      <c r="J936">
        <v>14.97</v>
      </c>
      <c r="K936">
        <v>26.25</v>
      </c>
      <c r="L936">
        <v>31.71</v>
      </c>
      <c r="M936">
        <f ca="1">INDIRECT(J$13&amp;ROW())</f>
        <v>14.97</v>
      </c>
      <c r="N936">
        <f t="shared" ca="1" si="172"/>
        <v>-1.9003931847968447E-2</v>
      </c>
      <c r="O936" s="14">
        <f t="shared" ca="1" si="173"/>
        <v>-1.9005518833439261E-2</v>
      </c>
      <c r="P936" s="14">
        <f t="shared" ca="1" si="174"/>
        <v>2.4936612927046315E-4</v>
      </c>
      <c r="Q936" s="14">
        <f t="shared" ca="1" si="175"/>
        <v>2.4936612927046315E-4</v>
      </c>
      <c r="R936">
        <f t="shared" ca="1" si="176"/>
        <v>28.198462929475465</v>
      </c>
      <c r="S936" t="str">
        <f t="shared" si="165"/>
        <v/>
      </c>
      <c r="T936" s="17" t="str">
        <f>IF(S936=1,R936/INDEX($R912:$R$2011,MATCH(1,S912:S935,0),1)-1,"")</f>
        <v/>
      </c>
      <c r="U936" s="16" t="str">
        <f t="shared" si="166"/>
        <v/>
      </c>
      <c r="V936" s="14" t="str">
        <f t="shared" si="167"/>
        <v/>
      </c>
      <c r="W936" s="14" t="str">
        <f t="shared" si="168"/>
        <v/>
      </c>
      <c r="X936">
        <f t="shared" ca="1" si="170"/>
        <v>-1.9086971583934974E-2</v>
      </c>
    </row>
    <row r="937" spans="2:24" x14ac:dyDescent="0.25">
      <c r="B937" s="1">
        <v>41506</v>
      </c>
      <c r="C937" s="13">
        <f>ROW()</f>
        <v>937</v>
      </c>
      <c r="D937" s="8">
        <v>0.05</v>
      </c>
      <c r="E937">
        <f t="shared" si="171"/>
        <v>0.05</v>
      </c>
      <c r="F937">
        <v>164.78</v>
      </c>
      <c r="G937" s="8">
        <v>63.57</v>
      </c>
      <c r="H937" s="10">
        <f t="shared" ca="1" si="169"/>
        <v>0.22723612367815527</v>
      </c>
      <c r="I937">
        <v>19.440000000000001</v>
      </c>
      <c r="J937">
        <v>15.39</v>
      </c>
      <c r="K937">
        <v>26.56</v>
      </c>
      <c r="L937">
        <v>32.270000000000003</v>
      </c>
      <c r="M937">
        <f ca="1">INDIRECT(J$13&amp;ROW())</f>
        <v>15.39</v>
      </c>
      <c r="N937">
        <f t="shared" ca="1" si="172"/>
        <v>2.8056112224448926E-2</v>
      </c>
      <c r="O937" s="14">
        <f t="shared" ca="1" si="173"/>
        <v>2.8054128591363803E-2</v>
      </c>
      <c r="P937" s="14">
        <f t="shared" ca="1" si="174"/>
        <v>9.7770762289469695E-4</v>
      </c>
      <c r="Q937" s="14" t="str">
        <f t="shared" ca="1" si="175"/>
        <v/>
      </c>
      <c r="R937">
        <f t="shared" ca="1" si="176"/>
        <v>28.98960216998179</v>
      </c>
      <c r="S937" t="str">
        <f t="shared" si="165"/>
        <v/>
      </c>
      <c r="T937" s="17" t="str">
        <f>IF(S937=1,R937/INDEX($R913:$R$2011,MATCH(1,S913:S936,0),1)-1,"")</f>
        <v/>
      </c>
      <c r="U937" s="16" t="str">
        <f t="shared" si="166"/>
        <v/>
      </c>
      <c r="V937" s="14" t="str">
        <f t="shared" si="167"/>
        <v/>
      </c>
      <c r="W937" s="14" t="str">
        <f t="shared" si="168"/>
        <v/>
      </c>
      <c r="X937">
        <f t="shared" ca="1" si="170"/>
        <v>3.91268650103219E-2</v>
      </c>
    </row>
    <row r="938" spans="2:24" x14ac:dyDescent="0.25">
      <c r="B938" s="1">
        <v>41507</v>
      </c>
      <c r="C938" s="13">
        <f>ROW()</f>
        <v>938</v>
      </c>
      <c r="D938" s="8">
        <v>0.03</v>
      </c>
      <c r="E938">
        <f t="shared" si="171"/>
        <v>0.03</v>
      </c>
      <c r="F938">
        <v>163.76</v>
      </c>
      <c r="G938" s="8">
        <v>63.13</v>
      </c>
      <c r="H938" s="10">
        <f t="shared" ca="1" si="169"/>
        <v>0.22002480312326203</v>
      </c>
      <c r="I938">
        <v>19.32</v>
      </c>
      <c r="J938">
        <v>15.21</v>
      </c>
      <c r="K938">
        <v>26.06</v>
      </c>
      <c r="L938">
        <v>32.409999999999997</v>
      </c>
      <c r="M938">
        <f ca="1">INDIRECT(J$13&amp;ROW())</f>
        <v>15.21</v>
      </c>
      <c r="N938">
        <f t="shared" ca="1" si="172"/>
        <v>-1.1695906432748537E-2</v>
      </c>
      <c r="O938" s="14">
        <f t="shared" ca="1" si="173"/>
        <v>-1.1697096731111745E-2</v>
      </c>
      <c r="P938" s="14">
        <f t="shared" ca="1" si="174"/>
        <v>7.1959740421832604E-5</v>
      </c>
      <c r="Q938" s="14">
        <f t="shared" ca="1" si="175"/>
        <v>7.1959740421832604E-5</v>
      </c>
      <c r="R938">
        <f t="shared" ca="1" si="176"/>
        <v>28.65054249547908</v>
      </c>
      <c r="S938" t="str">
        <f t="shared" si="165"/>
        <v/>
      </c>
      <c r="T938" s="17" t="str">
        <f>IF(S938=1,R938/INDEX($R914:$R$2011,MATCH(1,S914:S937,0),1)-1,"")</f>
        <v/>
      </c>
      <c r="U938" s="16" t="str">
        <f t="shared" si="166"/>
        <v/>
      </c>
      <c r="V938" s="14" t="str">
        <f t="shared" si="167"/>
        <v/>
      </c>
      <c r="W938" s="14" t="str">
        <f t="shared" si="168"/>
        <v/>
      </c>
      <c r="X938">
        <f t="shared" ca="1" si="170"/>
        <v>-3.1734921535217515E-2</v>
      </c>
    </row>
    <row r="939" spans="2:24" x14ac:dyDescent="0.25">
      <c r="B939" s="1">
        <v>41508</v>
      </c>
      <c r="C939" s="13">
        <f>ROW()</f>
        <v>939</v>
      </c>
      <c r="D939" s="8">
        <v>0.02</v>
      </c>
      <c r="E939">
        <f t="shared" si="171"/>
        <v>0.02</v>
      </c>
      <c r="F939">
        <v>165.25</v>
      </c>
      <c r="G939" s="8">
        <v>63.79</v>
      </c>
      <c r="H939" s="10">
        <f t="shared" ca="1" si="169"/>
        <v>0.23230350596681909</v>
      </c>
      <c r="I939">
        <v>18.95</v>
      </c>
      <c r="J939">
        <v>15.49</v>
      </c>
      <c r="K939">
        <v>26.66</v>
      </c>
      <c r="L939">
        <v>33.04</v>
      </c>
      <c r="M939">
        <f ca="1">INDIRECT(J$13&amp;ROW())</f>
        <v>15.49</v>
      </c>
      <c r="N939">
        <f t="shared" ca="1" si="172"/>
        <v>1.8408941485864583E-2</v>
      </c>
      <c r="O939" s="14">
        <f t="shared" ca="1" si="173"/>
        <v>1.8408147914110495E-2</v>
      </c>
      <c r="P939" s="14">
        <f t="shared" ca="1" si="174"/>
        <v>4.6752541068478072E-4</v>
      </c>
      <c r="Q939" s="14" t="str">
        <f t="shared" ca="1" si="175"/>
        <v/>
      </c>
      <c r="R939">
        <f t="shared" ca="1" si="176"/>
        <v>29.177968655816631</v>
      </c>
      <c r="S939" t="str">
        <f t="shared" ref="S939:S1002" si="177">IF(MONTH(B940)&lt;&gt;MONTH(B939),1,"")</f>
        <v/>
      </c>
      <c r="T939" s="17" t="str">
        <f>IF(S939=1,R939/INDEX($R915:$R$2011,MATCH(1,S915:S938,0),1)-1,"")</f>
        <v/>
      </c>
      <c r="U939" s="16" t="str">
        <f t="shared" ref="U939:U1002" si="178">IF(S939=1,T939-((1+E939/100)^(1/12)-1),"")</f>
        <v/>
      </c>
      <c r="V939" s="14" t="str">
        <f t="shared" ref="V939:V1002" si="179">IF(S939=1,(U939-U$7)^2,"")</f>
        <v/>
      </c>
      <c r="W939" s="14" t="str">
        <f t="shared" ref="W939:W1002" si="180">IF(U939&lt;0,(U939-U$7)^2,"")</f>
        <v/>
      </c>
      <c r="X939">
        <f t="shared" ca="1" si="170"/>
        <v>5.5805994002768394E-2</v>
      </c>
    </row>
    <row r="940" spans="2:24" x14ac:dyDescent="0.25">
      <c r="B940" s="1">
        <v>41509</v>
      </c>
      <c r="C940" s="13">
        <f>ROW()</f>
        <v>940</v>
      </c>
      <c r="D940" s="8">
        <v>0.02</v>
      </c>
      <c r="E940">
        <f t="shared" si="171"/>
        <v>0.02</v>
      </c>
      <c r="F940">
        <v>165.81</v>
      </c>
      <c r="G940" s="8">
        <v>64.010000000000005</v>
      </c>
      <c r="H940" s="10">
        <f t="shared" ca="1" si="169"/>
        <v>0.23659540564360404</v>
      </c>
      <c r="I940">
        <v>18.899999999999999</v>
      </c>
      <c r="J940">
        <v>15.12</v>
      </c>
      <c r="K940">
        <v>27.18</v>
      </c>
      <c r="L940">
        <v>33.15</v>
      </c>
      <c r="M940">
        <f ca="1">INDIRECT(J$13&amp;ROW())</f>
        <v>15.12</v>
      </c>
      <c r="N940">
        <f t="shared" ca="1" si="172"/>
        <v>-2.3886378308586198E-2</v>
      </c>
      <c r="O940" s="14">
        <f t="shared" ca="1" si="173"/>
        <v>-2.3887171880340285E-2</v>
      </c>
      <c r="P940" s="14">
        <f t="shared" ca="1" si="174"/>
        <v>4.2737226222792728E-4</v>
      </c>
      <c r="Q940" s="14">
        <f t="shared" ca="1" si="175"/>
        <v>4.2737226222792728E-4</v>
      </c>
      <c r="R940">
        <f t="shared" ca="1" si="176"/>
        <v>28.481012658227726</v>
      </c>
      <c r="S940" t="str">
        <f t="shared" si="177"/>
        <v/>
      </c>
      <c r="T940" s="17" t="str">
        <f>IF(S940=1,R940/INDEX($R916:$R$2011,MATCH(1,S916:S939,0),1)-1,"")</f>
        <v/>
      </c>
      <c r="U940" s="16" t="str">
        <f t="shared" si="178"/>
        <v/>
      </c>
      <c r="V940" s="14" t="str">
        <f t="shared" si="179"/>
        <v/>
      </c>
      <c r="W940" s="14" t="str">
        <f t="shared" si="180"/>
        <v/>
      </c>
      <c r="X940">
        <f t="shared" ca="1" si="170"/>
        <v>1.8475397772937462E-2</v>
      </c>
    </row>
    <row r="941" spans="2:24" x14ac:dyDescent="0.25">
      <c r="B941" s="1">
        <v>41512</v>
      </c>
      <c r="C941" s="13">
        <f>ROW()</f>
        <v>941</v>
      </c>
      <c r="D941" s="8">
        <v>0.01</v>
      </c>
      <c r="E941">
        <f t="shared" si="171"/>
        <v>0.01</v>
      </c>
      <c r="F941">
        <v>165.19</v>
      </c>
      <c r="G941" s="8">
        <v>63.8</v>
      </c>
      <c r="H941" s="10">
        <f t="shared" ca="1" si="169"/>
        <v>0.22573179909177674</v>
      </c>
      <c r="I941">
        <v>19.329999999999998</v>
      </c>
      <c r="J941">
        <v>14.8</v>
      </c>
      <c r="K941">
        <v>26.28</v>
      </c>
      <c r="L941">
        <v>32.299999999999997</v>
      </c>
      <c r="M941">
        <f ca="1">INDIRECT(J$13&amp;ROW())</f>
        <v>14.8</v>
      </c>
      <c r="N941">
        <f t="shared" ca="1" si="172"/>
        <v>-2.1164021164021052E-2</v>
      </c>
      <c r="O941" s="14">
        <f t="shared" ca="1" si="173"/>
        <v>-2.1164417969656735E-2</v>
      </c>
      <c r="P941" s="14">
        <f t="shared" ca="1" si="174"/>
        <v>3.2221075571272826E-4</v>
      </c>
      <c r="Q941" s="14">
        <f t="shared" ca="1" si="175"/>
        <v>3.2221075571272826E-4</v>
      </c>
      <c r="R941">
        <f t="shared" ca="1" si="176"/>
        <v>27.878239903556242</v>
      </c>
      <c r="S941" t="str">
        <f t="shared" si="177"/>
        <v/>
      </c>
      <c r="T941" s="17" t="str">
        <f>IF(S941=1,R941/INDEX($R917:$R$2011,MATCH(1,S917:S940,0),1)-1,"")</f>
        <v/>
      </c>
      <c r="U941" s="16" t="str">
        <f t="shared" si="178"/>
        <v/>
      </c>
      <c r="V941" s="14" t="str">
        <f t="shared" si="179"/>
        <v/>
      </c>
      <c r="W941" s="14" t="str">
        <f t="shared" si="180"/>
        <v/>
      </c>
      <c r="X941">
        <f t="shared" ca="1" si="170"/>
        <v>-4.5916388453424627E-2</v>
      </c>
    </row>
    <row r="942" spans="2:24" x14ac:dyDescent="0.25">
      <c r="B942" s="1">
        <v>41513</v>
      </c>
      <c r="C942" s="13">
        <f>ROW()</f>
        <v>942</v>
      </c>
      <c r="D942" s="8">
        <v>0.03</v>
      </c>
      <c r="E942">
        <f t="shared" si="171"/>
        <v>0.03</v>
      </c>
      <c r="F942">
        <v>162.54</v>
      </c>
      <c r="G942" s="8">
        <v>62.61</v>
      </c>
      <c r="H942" s="10">
        <f t="shared" ca="1" si="169"/>
        <v>0.25282960080717837</v>
      </c>
      <c r="I942">
        <v>20.149999999999999</v>
      </c>
      <c r="J942">
        <v>15.29</v>
      </c>
      <c r="K942">
        <v>24.2</v>
      </c>
      <c r="L942">
        <v>31.04</v>
      </c>
      <c r="M942">
        <f ca="1">INDIRECT(J$13&amp;ROW())</f>
        <v>15.29</v>
      </c>
      <c r="N942">
        <f t="shared" ca="1" si="172"/>
        <v>3.3108108108107936E-2</v>
      </c>
      <c r="O942" s="14">
        <f t="shared" ca="1" si="173"/>
        <v>3.3106917809744729E-2</v>
      </c>
      <c r="P942" s="14">
        <f t="shared" ca="1" si="174"/>
        <v>1.3192227277502196E-3</v>
      </c>
      <c r="Q942" s="14" t="str">
        <f t="shared" ca="1" si="175"/>
        <v/>
      </c>
      <c r="R942">
        <f t="shared" ca="1" si="176"/>
        <v>28.801235684146949</v>
      </c>
      <c r="S942" t="str">
        <f t="shared" si="177"/>
        <v/>
      </c>
      <c r="T942" s="17" t="str">
        <f>IF(S942=1,R942/INDEX($R918:$R$2011,MATCH(1,S918:S941,0),1)-1,"")</f>
        <v/>
      </c>
      <c r="U942" s="16" t="str">
        <f t="shared" si="178"/>
        <v/>
      </c>
      <c r="V942" s="14" t="str">
        <f t="shared" si="179"/>
        <v/>
      </c>
      <c r="W942" s="14" t="str">
        <f t="shared" si="180"/>
        <v/>
      </c>
      <c r="X942">
        <f t="shared" ca="1" si="170"/>
        <v>0.12004423756169302</v>
      </c>
    </row>
    <row r="943" spans="2:24" x14ac:dyDescent="0.25">
      <c r="B943" s="1">
        <v>41514</v>
      </c>
      <c r="C943" s="13">
        <f>ROW()</f>
        <v>943</v>
      </c>
      <c r="D943" s="8">
        <v>0.03</v>
      </c>
      <c r="E943">
        <f t="shared" si="171"/>
        <v>0.03</v>
      </c>
      <c r="F943">
        <v>163.11000000000001</v>
      </c>
      <c r="G943" s="8">
        <v>62.78</v>
      </c>
      <c r="H943" s="10">
        <f t="shared" ca="1" si="169"/>
        <v>0.25759150339483833</v>
      </c>
      <c r="I943">
        <v>19.97</v>
      </c>
      <c r="J943">
        <v>16.53</v>
      </c>
      <c r="K943">
        <v>24.21</v>
      </c>
      <c r="L943">
        <v>31.26</v>
      </c>
      <c r="M943">
        <f ca="1">INDIRECT(J$13&amp;ROW())</f>
        <v>16.53</v>
      </c>
      <c r="N943">
        <f t="shared" ca="1" si="172"/>
        <v>8.1098757357750406E-2</v>
      </c>
      <c r="O943" s="14">
        <f t="shared" ca="1" si="173"/>
        <v>8.1097567059387199E-2</v>
      </c>
      <c r="P943" s="14">
        <f t="shared" ca="1" si="174"/>
        <v>7.1084720423722665E-3</v>
      </c>
      <c r="Q943" s="14" t="str">
        <f t="shared" ca="1" si="175"/>
        <v/>
      </c>
      <c r="R943">
        <f t="shared" ca="1" si="176"/>
        <v>31.136980108498964</v>
      </c>
      <c r="S943" t="str">
        <f t="shared" si="177"/>
        <v/>
      </c>
      <c r="T943" s="17" t="str">
        <f>IF(S943=1,R943/INDEX($R919:$R$2011,MATCH(1,S919:S942,0),1)-1,"")</f>
        <v/>
      </c>
      <c r="U943" s="16" t="str">
        <f t="shared" si="178"/>
        <v/>
      </c>
      <c r="V943" s="14" t="str">
        <f t="shared" si="179"/>
        <v/>
      </c>
      <c r="W943" s="14" t="str">
        <f t="shared" si="180"/>
        <v/>
      </c>
      <c r="X943">
        <f t="shared" ca="1" si="170"/>
        <v>1.8834434624969597E-2</v>
      </c>
    </row>
    <row r="944" spans="2:24" x14ac:dyDescent="0.25">
      <c r="B944" s="1">
        <v>41515</v>
      </c>
      <c r="C944" s="13">
        <f>ROW()</f>
        <v>944</v>
      </c>
      <c r="D944" s="8">
        <v>0.02</v>
      </c>
      <c r="E944">
        <f t="shared" si="171"/>
        <v>0.02</v>
      </c>
      <c r="F944">
        <v>163.37</v>
      </c>
      <c r="G944" s="8">
        <v>62.96</v>
      </c>
      <c r="H944" s="10">
        <f t="shared" ca="1" si="169"/>
        <v>0.28488569595519692</v>
      </c>
      <c r="I944">
        <v>20.329999999999998</v>
      </c>
      <c r="J944">
        <v>16.48</v>
      </c>
      <c r="K944">
        <v>23.72</v>
      </c>
      <c r="L944">
        <v>30.71</v>
      </c>
      <c r="M944">
        <f ca="1">INDIRECT(J$13&amp;ROW())</f>
        <v>16.48</v>
      </c>
      <c r="N944">
        <f t="shared" ca="1" si="172"/>
        <v>-3.0248033877798841E-3</v>
      </c>
      <c r="O944" s="14">
        <f t="shared" ca="1" si="173"/>
        <v>-3.0255969595339716E-3</v>
      </c>
      <c r="P944" s="14">
        <f t="shared" ca="1" si="174"/>
        <v>3.5566583179410525E-8</v>
      </c>
      <c r="Q944" s="14">
        <f t="shared" ca="1" si="175"/>
        <v>3.5566583179410525E-8</v>
      </c>
      <c r="R944">
        <f t="shared" ca="1" si="176"/>
        <v>31.04279686558154</v>
      </c>
      <c r="S944" t="str">
        <f t="shared" si="177"/>
        <v/>
      </c>
      <c r="T944" s="17" t="str">
        <f>IF(S944=1,R944/INDEX($R920:$R$2011,MATCH(1,S920:S943,0),1)-1,"")</f>
        <v/>
      </c>
      <c r="U944" s="16" t="str">
        <f t="shared" si="178"/>
        <v/>
      </c>
      <c r="V944" s="14" t="str">
        <f t="shared" si="179"/>
        <v/>
      </c>
      <c r="W944" s="14" t="str">
        <f t="shared" si="180"/>
        <v/>
      </c>
      <c r="X944">
        <f t="shared" ca="1" si="170"/>
        <v>0.10595921138952248</v>
      </c>
    </row>
    <row r="945" spans="2:24" x14ac:dyDescent="0.25">
      <c r="B945" s="1">
        <v>41516</v>
      </c>
      <c r="C945" s="13">
        <f>ROW()</f>
        <v>945</v>
      </c>
      <c r="D945" s="8">
        <v>0.02</v>
      </c>
      <c r="E945">
        <f t="shared" si="171"/>
        <v>0.02</v>
      </c>
      <c r="F945">
        <v>162.86000000000001</v>
      </c>
      <c r="G945" s="8">
        <v>62.63</v>
      </c>
      <c r="H945" s="10">
        <f t="shared" ca="1" si="169"/>
        <v>0.2781389460370029</v>
      </c>
      <c r="I945">
        <v>20.46</v>
      </c>
      <c r="J945">
        <v>16.86</v>
      </c>
      <c r="K945">
        <v>23.41</v>
      </c>
      <c r="L945">
        <v>30.58</v>
      </c>
      <c r="M945">
        <f ca="1">INDIRECT(J$13&amp;ROW())</f>
        <v>16.86</v>
      </c>
      <c r="N945">
        <f t="shared" ca="1" si="172"/>
        <v>2.3058252427184511E-2</v>
      </c>
      <c r="O945" s="14">
        <f t="shared" ca="1" si="173"/>
        <v>2.3057458855430424E-2</v>
      </c>
      <c r="P945" s="14">
        <f t="shared" ca="1" si="174"/>
        <v>6.9019942886356441E-4</v>
      </c>
      <c r="Q945" s="14" t="str">
        <f t="shared" ca="1" si="175"/>
        <v/>
      </c>
      <c r="R945">
        <f t="shared" ca="1" si="176"/>
        <v>31.758589511753932</v>
      </c>
      <c r="S945">
        <f t="shared" si="177"/>
        <v>1</v>
      </c>
      <c r="T945" s="17">
        <f ca="1">IF(S945=1,R945/INDEX($R921:$R$2011,MATCH(1,S921:S944,0),1)-1,"")</f>
        <v>9.4805194805194892E-2</v>
      </c>
      <c r="U945" s="16">
        <f t="shared" ca="1" si="178"/>
        <v>9.4788529666110843E-2</v>
      </c>
      <c r="V945" s="14">
        <f t="shared" ca="1" si="179"/>
        <v>2.4591731321871837E-2</v>
      </c>
      <c r="W945" s="14" t="str">
        <f t="shared" ca="1" si="180"/>
        <v/>
      </c>
      <c r="X945">
        <f t="shared" ca="1" si="170"/>
        <v>-2.3682304917320516E-2</v>
      </c>
    </row>
    <row r="946" spans="2:24" x14ac:dyDescent="0.25">
      <c r="B946" s="1">
        <v>41520</v>
      </c>
      <c r="C946" s="13">
        <f>ROW()</f>
        <v>946</v>
      </c>
      <c r="D946" s="8">
        <v>0.01</v>
      </c>
      <c r="E946">
        <f t="shared" si="171"/>
        <v>0.01</v>
      </c>
      <c r="F946">
        <v>163.59</v>
      </c>
      <c r="G946" s="8">
        <v>62.99</v>
      </c>
      <c r="H946" s="10">
        <f t="shared" ca="1" si="169"/>
        <v>0.26610217430422167</v>
      </c>
      <c r="I946">
        <v>20.079999999999998</v>
      </c>
      <c r="J946">
        <v>17.04</v>
      </c>
      <c r="K946">
        <v>24.34</v>
      </c>
      <c r="L946">
        <v>31.09</v>
      </c>
      <c r="M946">
        <f ca="1">INDIRECT(J$13&amp;ROW())</f>
        <v>17.04</v>
      </c>
      <c r="N946">
        <f t="shared" ca="1" si="172"/>
        <v>1.067615658362997E-2</v>
      </c>
      <c r="O946" s="14">
        <f t="shared" ca="1" si="173"/>
        <v>1.0675759777994287E-2</v>
      </c>
      <c r="P946" s="14">
        <f t="shared" ca="1" si="174"/>
        <v>1.929306494695051E-4</v>
      </c>
      <c r="Q946" s="14" t="str">
        <f t="shared" ca="1" si="175"/>
        <v/>
      </c>
      <c r="R946">
        <f t="shared" ca="1" si="176"/>
        <v>32.097649186256646</v>
      </c>
      <c r="S946" t="str">
        <f t="shared" si="177"/>
        <v/>
      </c>
      <c r="T946" s="17" t="str">
        <f>IF(S946=1,R946/INDEX($R922:$R$2011,MATCH(1,S922:S945,0),1)-1,"")</f>
        <v/>
      </c>
      <c r="U946" s="16" t="str">
        <f t="shared" si="178"/>
        <v/>
      </c>
      <c r="V946" s="14" t="str">
        <f t="shared" si="179"/>
        <v/>
      </c>
      <c r="W946" s="14" t="str">
        <f t="shared" si="180"/>
        <v/>
      </c>
      <c r="X946">
        <f t="shared" ca="1" si="170"/>
        <v>-4.3276110391170831E-2</v>
      </c>
    </row>
    <row r="947" spans="2:24" x14ac:dyDescent="0.25">
      <c r="B947" s="1">
        <v>41521</v>
      </c>
      <c r="C947" s="13">
        <f>ROW()</f>
        <v>947</v>
      </c>
      <c r="D947" s="8">
        <v>0.01</v>
      </c>
      <c r="E947">
        <f t="shared" si="171"/>
        <v>0.01</v>
      </c>
      <c r="F947">
        <v>164.95</v>
      </c>
      <c r="G947" s="8">
        <v>63.58</v>
      </c>
      <c r="H947" s="10">
        <f t="shared" ca="1" si="169"/>
        <v>0.27089643666601732</v>
      </c>
      <c r="I947">
        <v>19.97</v>
      </c>
      <c r="J947">
        <v>16.41</v>
      </c>
      <c r="K947">
        <v>24.4</v>
      </c>
      <c r="L947">
        <v>31.3</v>
      </c>
      <c r="M947">
        <f ca="1">INDIRECT(J$13&amp;ROW())</f>
        <v>16.41</v>
      </c>
      <c r="N947">
        <f t="shared" ca="1" si="172"/>
        <v>-3.6971830985915388E-2</v>
      </c>
      <c r="O947" s="14">
        <f t="shared" ca="1" si="173"/>
        <v>-3.6972227791551071E-2</v>
      </c>
      <c r="P947" s="14">
        <f t="shared" ca="1" si="174"/>
        <v>1.1396052500962143E-3</v>
      </c>
      <c r="Q947" s="14">
        <f t="shared" ca="1" si="175"/>
        <v>1.1396052500962143E-3</v>
      </c>
      <c r="R947">
        <f t="shared" ca="1" si="176"/>
        <v>30.910940325497162</v>
      </c>
      <c r="S947" t="str">
        <f t="shared" si="177"/>
        <v/>
      </c>
      <c r="T947" s="17" t="str">
        <f>IF(S947=1,R947/INDEX($R923:$R$2011,MATCH(1,S923:S946,0),1)-1,"")</f>
        <v/>
      </c>
      <c r="U947" s="16" t="str">
        <f t="shared" si="178"/>
        <v/>
      </c>
      <c r="V947" s="14" t="str">
        <f t="shared" si="179"/>
        <v/>
      </c>
      <c r="W947" s="14" t="str">
        <f t="shared" si="180"/>
        <v/>
      </c>
      <c r="X947">
        <f t="shared" ca="1" si="170"/>
        <v>1.8016622278007436E-2</v>
      </c>
    </row>
    <row r="948" spans="2:24" x14ac:dyDescent="0.25">
      <c r="B948" s="1">
        <v>41522</v>
      </c>
      <c r="C948" s="13">
        <f>ROW()</f>
        <v>948</v>
      </c>
      <c r="D948" s="8">
        <v>0.01</v>
      </c>
      <c r="E948">
        <f t="shared" si="171"/>
        <v>0.01</v>
      </c>
      <c r="F948">
        <v>165.15</v>
      </c>
      <c r="G948" s="8">
        <v>63.75</v>
      </c>
      <c r="H948" s="10">
        <f t="shared" ca="1" si="169"/>
        <v>0.26952617062779238</v>
      </c>
      <c r="I948">
        <v>19.829999999999998</v>
      </c>
      <c r="J948">
        <v>16.34</v>
      </c>
      <c r="K948">
        <v>24.92</v>
      </c>
      <c r="L948">
        <v>31.43</v>
      </c>
      <c r="M948">
        <f ca="1">INDIRECT(J$13&amp;ROW())</f>
        <v>16.34</v>
      </c>
      <c r="N948">
        <f t="shared" ca="1" si="172"/>
        <v>-4.2656916514320908E-3</v>
      </c>
      <c r="O948" s="14">
        <f t="shared" ca="1" si="173"/>
        <v>-4.2660884570677737E-3</v>
      </c>
      <c r="P948" s="14">
        <f t="shared" ca="1" si="174"/>
        <v>1.1064945568802454E-6</v>
      </c>
      <c r="Q948" s="14">
        <f t="shared" ca="1" si="175"/>
        <v>1.1064945568802454E-6</v>
      </c>
      <c r="R948">
        <f t="shared" ca="1" si="176"/>
        <v>30.779083785412773</v>
      </c>
      <c r="S948" t="str">
        <f t="shared" si="177"/>
        <v/>
      </c>
      <c r="T948" s="17" t="str">
        <f>IF(S948=1,R948/INDEX($R924:$R$2011,MATCH(1,S924:S947,0),1)-1,"")</f>
        <v/>
      </c>
      <c r="U948" s="16" t="str">
        <f t="shared" si="178"/>
        <v/>
      </c>
      <c r="V948" s="14" t="str">
        <f t="shared" si="179"/>
        <v/>
      </c>
      <c r="W948" s="14" t="str">
        <f t="shared" si="180"/>
        <v/>
      </c>
      <c r="X948">
        <f t="shared" ca="1" si="170"/>
        <v>-5.058265273213328E-3</v>
      </c>
    </row>
    <row r="949" spans="2:24" x14ac:dyDescent="0.25">
      <c r="B949" s="1">
        <v>41523</v>
      </c>
      <c r="C949" s="13">
        <f>ROW()</f>
        <v>949</v>
      </c>
      <c r="D949" s="8">
        <v>0.01</v>
      </c>
      <c r="E949">
        <f t="shared" si="171"/>
        <v>0.01</v>
      </c>
      <c r="F949">
        <v>165.23</v>
      </c>
      <c r="G949" s="8">
        <v>63.81</v>
      </c>
      <c r="H949" s="10">
        <f t="shared" ca="1" si="169"/>
        <v>0.26458467006760733</v>
      </c>
      <c r="I949">
        <v>19.91</v>
      </c>
      <c r="J949">
        <v>16.010000000000002</v>
      </c>
      <c r="K949">
        <v>24.71</v>
      </c>
      <c r="L949">
        <v>31.33</v>
      </c>
      <c r="M949">
        <f ca="1">INDIRECT(J$13&amp;ROW())</f>
        <v>16.010000000000002</v>
      </c>
      <c r="N949">
        <f t="shared" ca="1" si="172"/>
        <v>-2.0195838433292423E-2</v>
      </c>
      <c r="O949" s="14">
        <f t="shared" ca="1" si="173"/>
        <v>-2.0196235238928106E-2</v>
      </c>
      <c r="P949" s="14">
        <f t="shared" ca="1" si="174"/>
        <v>2.8838992818788046E-4</v>
      </c>
      <c r="Q949" s="14">
        <f t="shared" ca="1" si="175"/>
        <v>2.8838992818788046E-4</v>
      </c>
      <c r="R949">
        <f t="shared" ca="1" si="176"/>
        <v>30.157474382157805</v>
      </c>
      <c r="S949" t="str">
        <f t="shared" si="177"/>
        <v/>
      </c>
      <c r="T949" s="17" t="str">
        <f>IF(S949=1,R949/INDEX($R925:$R$2011,MATCH(1,S925:S948,0),1)-1,"")</f>
        <v/>
      </c>
      <c r="U949" s="16" t="str">
        <f t="shared" si="178"/>
        <v/>
      </c>
      <c r="V949" s="14" t="str">
        <f t="shared" si="179"/>
        <v/>
      </c>
      <c r="W949" s="14" t="str">
        <f t="shared" si="180"/>
        <v/>
      </c>
      <c r="X949">
        <f t="shared" ca="1" si="170"/>
        <v>-1.8334028746355355E-2</v>
      </c>
    </row>
    <row r="950" spans="2:24" x14ac:dyDescent="0.25">
      <c r="B950" s="1">
        <v>41526</v>
      </c>
      <c r="C950" s="13">
        <f>ROW()</f>
        <v>950</v>
      </c>
      <c r="D950" s="8">
        <v>0.01</v>
      </c>
      <c r="E950">
        <f t="shared" si="171"/>
        <v>0.01</v>
      </c>
      <c r="F950">
        <v>166.82</v>
      </c>
      <c r="G950" s="8">
        <v>64.56</v>
      </c>
      <c r="H950" s="10">
        <f t="shared" ca="1" si="169"/>
        <v>0.26754523976210492</v>
      </c>
      <c r="I950">
        <v>19.399999999999999</v>
      </c>
      <c r="J950">
        <v>16.12</v>
      </c>
      <c r="K950">
        <v>25.64</v>
      </c>
      <c r="L950">
        <v>32.11</v>
      </c>
      <c r="M950">
        <f ca="1">INDIRECT(J$13&amp;ROW())</f>
        <v>16.12</v>
      </c>
      <c r="N950">
        <f t="shared" ca="1" si="172"/>
        <v>6.8707058088695039E-3</v>
      </c>
      <c r="O950" s="14">
        <f t="shared" ca="1" si="173"/>
        <v>6.870309003233821E-3</v>
      </c>
      <c r="P950" s="14">
        <f t="shared" ca="1" si="174"/>
        <v>1.0169707994915161E-4</v>
      </c>
      <c r="Q950" s="14" t="str">
        <f t="shared" ca="1" si="175"/>
        <v/>
      </c>
      <c r="R950">
        <f t="shared" ca="1" si="176"/>
        <v>30.36467751657613</v>
      </c>
      <c r="S950" t="str">
        <f t="shared" si="177"/>
        <v/>
      </c>
      <c r="T950" s="17" t="str">
        <f>IF(S950=1,R950/INDEX($R926:$R$2011,MATCH(1,S926:S949,0),1)-1,"")</f>
        <v/>
      </c>
      <c r="U950" s="16" t="str">
        <f t="shared" si="178"/>
        <v/>
      </c>
      <c r="V950" s="14" t="str">
        <f t="shared" si="179"/>
        <v/>
      </c>
      <c r="W950" s="14" t="str">
        <f t="shared" si="180"/>
        <v/>
      </c>
      <c r="X950">
        <f t="shared" ca="1" si="170"/>
        <v>1.118949821900524E-2</v>
      </c>
    </row>
    <row r="951" spans="2:24" x14ac:dyDescent="0.25">
      <c r="B951" s="1">
        <v>41527</v>
      </c>
      <c r="C951" s="13">
        <f>ROW()</f>
        <v>951</v>
      </c>
      <c r="D951" s="8">
        <v>0.01</v>
      </c>
      <c r="E951">
        <f t="shared" si="171"/>
        <v>0.01</v>
      </c>
      <c r="F951">
        <v>168.05</v>
      </c>
      <c r="G951" s="8">
        <v>65.12</v>
      </c>
      <c r="H951" s="10">
        <f t="shared" ca="1" si="169"/>
        <v>0.27913253824156448</v>
      </c>
      <c r="I951">
        <v>19.09</v>
      </c>
      <c r="J951">
        <v>15.52</v>
      </c>
      <c r="K951">
        <v>26.56</v>
      </c>
      <c r="L951">
        <v>32.68</v>
      </c>
      <c r="M951">
        <f ca="1">INDIRECT(J$13&amp;ROW())</f>
        <v>15.52</v>
      </c>
      <c r="N951">
        <f t="shared" ca="1" si="172"/>
        <v>-3.7220843672456705E-2</v>
      </c>
      <c r="O951" s="14">
        <f t="shared" ca="1" si="173"/>
        <v>-3.7221240478092388E-2</v>
      </c>
      <c r="P951" s="14">
        <f t="shared" ca="1" si="174"/>
        <v>1.1564796177725189E-3</v>
      </c>
      <c r="Q951" s="14">
        <f t="shared" ca="1" si="175"/>
        <v>1.1564796177725189E-3</v>
      </c>
      <c r="R951">
        <f t="shared" ca="1" si="176"/>
        <v>29.234478601567091</v>
      </c>
      <c r="S951" t="str">
        <f t="shared" si="177"/>
        <v/>
      </c>
      <c r="T951" s="17" t="str">
        <f>IF(S951=1,R951/INDEX($R927:$R$2011,MATCH(1,S927:S950,0),1)-1,"")</f>
        <v/>
      </c>
      <c r="U951" s="16" t="str">
        <f t="shared" si="178"/>
        <v/>
      </c>
      <c r="V951" s="14" t="str">
        <f t="shared" si="179"/>
        <v/>
      </c>
      <c r="W951" s="14" t="str">
        <f t="shared" si="180"/>
        <v/>
      </c>
      <c r="X951">
        <f t="shared" ca="1" si="170"/>
        <v>4.3309679102355489E-2</v>
      </c>
    </row>
    <row r="952" spans="2:24" x14ac:dyDescent="0.25">
      <c r="B952" s="1">
        <v>41528</v>
      </c>
      <c r="C952" s="13">
        <f>ROW()</f>
        <v>952</v>
      </c>
      <c r="D952" s="8">
        <v>0.01</v>
      </c>
      <c r="E952">
        <f t="shared" si="171"/>
        <v>0.01</v>
      </c>
      <c r="F952">
        <v>168.58</v>
      </c>
      <c r="G952" s="8">
        <v>65.31</v>
      </c>
      <c r="H952" s="10">
        <f t="shared" ca="1" si="169"/>
        <v>0.26370737045632908</v>
      </c>
      <c r="I952">
        <v>18.73</v>
      </c>
      <c r="J952">
        <v>14.95</v>
      </c>
      <c r="K952">
        <v>27.41</v>
      </c>
      <c r="L952">
        <v>33.22</v>
      </c>
      <c r="M952">
        <f ca="1">INDIRECT(J$13&amp;ROW())</f>
        <v>14.95</v>
      </c>
      <c r="N952">
        <f t="shared" ca="1" si="172"/>
        <v>-3.6726804123711321E-2</v>
      </c>
      <c r="O952" s="14">
        <f t="shared" ca="1" si="173"/>
        <v>-3.6727200929347004E-2</v>
      </c>
      <c r="P952" s="14">
        <f t="shared" ca="1" si="174"/>
        <v>1.1231220351342723E-3</v>
      </c>
      <c r="Q952" s="14">
        <f t="shared" ca="1" si="175"/>
        <v>1.1231220351342723E-3</v>
      </c>
      <c r="R952">
        <f t="shared" ca="1" si="176"/>
        <v>28.160789632308507</v>
      </c>
      <c r="S952" t="str">
        <f t="shared" si="177"/>
        <v/>
      </c>
      <c r="T952" s="17" t="str">
        <f>IF(S952=1,R952/INDEX($R928:$R$2011,MATCH(1,S928:S951,0),1)-1,"")</f>
        <v/>
      </c>
      <c r="U952" s="16" t="str">
        <f t="shared" si="178"/>
        <v/>
      </c>
      <c r="V952" s="14" t="str">
        <f t="shared" si="179"/>
        <v/>
      </c>
      <c r="W952" s="14" t="str">
        <f t="shared" si="180"/>
        <v/>
      </c>
      <c r="X952">
        <f t="shared" ca="1" si="170"/>
        <v>-5.5261088092446904E-2</v>
      </c>
    </row>
    <row r="953" spans="2:24" x14ac:dyDescent="0.25">
      <c r="B953" s="1">
        <v>41529</v>
      </c>
      <c r="C953" s="13">
        <f>ROW()</f>
        <v>953</v>
      </c>
      <c r="D953" s="8">
        <v>0.01</v>
      </c>
      <c r="E953">
        <f t="shared" si="171"/>
        <v>0.01</v>
      </c>
      <c r="F953">
        <v>168.13</v>
      </c>
      <c r="G953" s="8">
        <v>65.03</v>
      </c>
      <c r="H953" s="10">
        <f t="shared" ca="1" si="169"/>
        <v>0.26859065812860949</v>
      </c>
      <c r="I953">
        <v>18.940000000000001</v>
      </c>
      <c r="J953">
        <v>14.47</v>
      </c>
      <c r="K953">
        <v>26.94</v>
      </c>
      <c r="L953">
        <v>32.799999999999997</v>
      </c>
      <c r="M953">
        <f ca="1">INDIRECT(J$13&amp;ROW())</f>
        <v>14.47</v>
      </c>
      <c r="N953">
        <f t="shared" ca="1" si="172"/>
        <v>-3.2107023411371172E-2</v>
      </c>
      <c r="O953" s="14">
        <f t="shared" ca="1" si="173"/>
        <v>-3.2107420217006855E-2</v>
      </c>
      <c r="P953" s="14">
        <f t="shared" ca="1" si="174"/>
        <v>8.3481886754213197E-4</v>
      </c>
      <c r="Q953" s="14">
        <f t="shared" ca="1" si="175"/>
        <v>8.3481886754213197E-4</v>
      </c>
      <c r="R953">
        <f t="shared" ca="1" si="176"/>
        <v>27.256630500301281</v>
      </c>
      <c r="S953" t="str">
        <f t="shared" si="177"/>
        <v/>
      </c>
      <c r="T953" s="17" t="str">
        <f>IF(S953=1,R953/INDEX($R929:$R$2011,MATCH(1,S929:S952,0),1)-1,"")</f>
        <v/>
      </c>
      <c r="U953" s="16" t="str">
        <f t="shared" si="178"/>
        <v/>
      </c>
      <c r="V953" s="14" t="str">
        <f t="shared" si="179"/>
        <v/>
      </c>
      <c r="W953" s="14" t="str">
        <f t="shared" si="180"/>
        <v/>
      </c>
      <c r="X953">
        <f t="shared" ca="1" si="170"/>
        <v>1.8517827787028401E-2</v>
      </c>
    </row>
    <row r="954" spans="2:24" x14ac:dyDescent="0.25">
      <c r="B954" s="1">
        <v>41530</v>
      </c>
      <c r="C954" s="13">
        <f>ROW()</f>
        <v>954</v>
      </c>
      <c r="D954" s="8">
        <v>0.01</v>
      </c>
      <c r="E954">
        <f t="shared" si="171"/>
        <v>0.01</v>
      </c>
      <c r="F954">
        <v>168.51</v>
      </c>
      <c r="G954" s="8">
        <v>65.239999999999995</v>
      </c>
      <c r="H954" s="10">
        <f t="shared" ca="1" si="169"/>
        <v>0.26196504881529614</v>
      </c>
      <c r="I954">
        <v>18.78</v>
      </c>
      <c r="J954">
        <v>14.7</v>
      </c>
      <c r="K954">
        <v>27.38</v>
      </c>
      <c r="L954">
        <v>33.1</v>
      </c>
      <c r="M954">
        <f ca="1">INDIRECT(J$13&amp;ROW())</f>
        <v>14.7</v>
      </c>
      <c r="N954">
        <f t="shared" ca="1" si="172"/>
        <v>1.5894955079474693E-2</v>
      </c>
      <c r="O954" s="14">
        <f t="shared" ca="1" si="173"/>
        <v>1.589455827383901E-2</v>
      </c>
      <c r="P954" s="14">
        <f t="shared" ca="1" si="174"/>
        <v>3.6514418442497982E-4</v>
      </c>
      <c r="Q954" s="14" t="str">
        <f t="shared" ca="1" si="175"/>
        <v/>
      </c>
      <c r="R954">
        <f t="shared" ca="1" si="176"/>
        <v>27.689873417721408</v>
      </c>
      <c r="S954" t="str">
        <f t="shared" si="177"/>
        <v/>
      </c>
      <c r="T954" s="17" t="str">
        <f>IF(S954=1,R954/INDEX($R930:$R$2011,MATCH(1,S930:S953,0),1)-1,"")</f>
        <v/>
      </c>
      <c r="U954" s="16" t="str">
        <f t="shared" si="178"/>
        <v/>
      </c>
      <c r="V954" s="14" t="str">
        <f t="shared" si="179"/>
        <v/>
      </c>
      <c r="W954" s="14" t="str">
        <f t="shared" si="180"/>
        <v/>
      </c>
      <c r="X954">
        <f t="shared" ca="1" si="170"/>
        <v>-2.4668055692915393E-2</v>
      </c>
    </row>
    <row r="955" spans="2:24" x14ac:dyDescent="0.25">
      <c r="B955" s="1">
        <v>41533</v>
      </c>
      <c r="C955" s="13">
        <f>ROW()</f>
        <v>955</v>
      </c>
      <c r="D955" s="8">
        <v>0</v>
      </c>
      <c r="E955">
        <f t="shared" si="171"/>
        <v>0</v>
      </c>
      <c r="F955">
        <v>169.48</v>
      </c>
      <c r="G955" s="8">
        <v>65.7</v>
      </c>
      <c r="H955" s="10">
        <f t="shared" ca="1" si="169"/>
        <v>0.26084682056985176</v>
      </c>
      <c r="I955">
        <v>18.510000000000002</v>
      </c>
      <c r="J955">
        <v>14.48</v>
      </c>
      <c r="K955">
        <v>27.66</v>
      </c>
      <c r="L955">
        <v>33.520000000000003</v>
      </c>
      <c r="M955">
        <f ca="1">INDIRECT(J$13&amp;ROW())</f>
        <v>14.48</v>
      </c>
      <c r="N955">
        <f t="shared" ca="1" si="172"/>
        <v>-1.4965986394557707E-2</v>
      </c>
      <c r="O955" s="14">
        <f t="shared" ca="1" si="173"/>
        <v>-1.4965986394557707E-2</v>
      </c>
      <c r="P955" s="14">
        <f t="shared" ca="1" si="174"/>
        <v>1.3810476534211071E-4</v>
      </c>
      <c r="Q955" s="14">
        <f t="shared" ca="1" si="175"/>
        <v>1.3810476534211071E-4</v>
      </c>
      <c r="R955">
        <f t="shared" ca="1" si="176"/>
        <v>27.275467148884765</v>
      </c>
      <c r="S955" t="str">
        <f t="shared" si="177"/>
        <v/>
      </c>
      <c r="T955" s="17" t="str">
        <f>IF(S955=1,R955/INDEX($R931:$R$2011,MATCH(1,S931:S954,0),1)-1,"")</f>
        <v/>
      </c>
      <c r="U955" s="16" t="str">
        <f t="shared" si="178"/>
        <v/>
      </c>
      <c r="V955" s="14" t="str">
        <f t="shared" si="179"/>
        <v/>
      </c>
      <c r="W955" s="14" t="str">
        <f t="shared" si="180"/>
        <v/>
      </c>
      <c r="X955">
        <f t="shared" ca="1" si="170"/>
        <v>-4.2686161780032521E-3</v>
      </c>
    </row>
    <row r="956" spans="2:24" x14ac:dyDescent="0.25">
      <c r="B956" s="1">
        <v>41534</v>
      </c>
      <c r="C956" s="13">
        <f>ROW()</f>
        <v>956</v>
      </c>
      <c r="D956" s="8">
        <v>0</v>
      </c>
      <c r="E956">
        <f t="shared" si="171"/>
        <v>0</v>
      </c>
      <c r="F956">
        <v>170.24</v>
      </c>
      <c r="G956" s="8">
        <v>66.010000000000005</v>
      </c>
      <c r="H956" s="10">
        <f t="shared" ca="1" si="169"/>
        <v>0.25534292051663138</v>
      </c>
      <c r="I956">
        <v>18.350000000000001</v>
      </c>
      <c r="J956">
        <v>14.33</v>
      </c>
      <c r="K956">
        <v>27.95</v>
      </c>
      <c r="L956">
        <v>33.86</v>
      </c>
      <c r="M956">
        <f ca="1">INDIRECT(J$13&amp;ROW())</f>
        <v>14.33</v>
      </c>
      <c r="N956">
        <f t="shared" ca="1" si="172"/>
        <v>-1.035911602209949E-2</v>
      </c>
      <c r="O956" s="14">
        <f t="shared" ca="1" si="173"/>
        <v>-1.035911602209949E-2</v>
      </c>
      <c r="P956" s="14">
        <f t="shared" ca="1" si="174"/>
        <v>5.104999634114007E-5</v>
      </c>
      <c r="Q956" s="14">
        <f t="shared" ca="1" si="175"/>
        <v>5.104999634114007E-5</v>
      </c>
      <c r="R956">
        <f t="shared" ca="1" si="176"/>
        <v>26.992917420132503</v>
      </c>
      <c r="S956" t="str">
        <f t="shared" si="177"/>
        <v/>
      </c>
      <c r="T956" s="17" t="str">
        <f>IF(S956=1,R956/INDEX($R932:$R$2011,MATCH(1,S932:S955,0),1)-1,"")</f>
        <v/>
      </c>
      <c r="U956" s="16" t="str">
        <f t="shared" si="178"/>
        <v/>
      </c>
      <c r="V956" s="14" t="str">
        <f t="shared" si="179"/>
        <v/>
      </c>
      <c r="W956" s="14" t="str">
        <f t="shared" si="180"/>
        <v/>
      </c>
      <c r="X956">
        <f t="shared" ca="1" si="170"/>
        <v>-2.1100123210995886E-2</v>
      </c>
    </row>
    <row r="957" spans="2:24" x14ac:dyDescent="0.25">
      <c r="B957" s="1">
        <v>41535</v>
      </c>
      <c r="C957" s="13">
        <f>ROW()</f>
        <v>957</v>
      </c>
      <c r="D957" s="8">
        <v>0</v>
      </c>
      <c r="E957">
        <f t="shared" si="171"/>
        <v>0</v>
      </c>
      <c r="F957">
        <v>172.21</v>
      </c>
      <c r="G957" s="8">
        <v>66.81</v>
      </c>
      <c r="H957" s="10">
        <f t="shared" ca="1" si="169"/>
        <v>0.24504968208049718</v>
      </c>
      <c r="I957">
        <v>18.07</v>
      </c>
      <c r="J957">
        <v>14.18</v>
      </c>
      <c r="K957">
        <v>28.95</v>
      </c>
      <c r="L957">
        <v>34.39</v>
      </c>
      <c r="M957">
        <f ca="1">INDIRECT(J$13&amp;ROW())</f>
        <v>14.18</v>
      </c>
      <c r="N957">
        <f t="shared" ca="1" si="172"/>
        <v>-1.0467550593161179E-2</v>
      </c>
      <c r="O957" s="14">
        <f t="shared" ca="1" si="173"/>
        <v>-1.0467550593161179E-2</v>
      </c>
      <c r="P957" s="14">
        <f t="shared" ca="1" si="174"/>
        <v>5.2611268806512139E-5</v>
      </c>
      <c r="Q957" s="14">
        <f t="shared" ca="1" si="175"/>
        <v>5.2611268806512139E-5</v>
      </c>
      <c r="R957">
        <f t="shared" ca="1" si="176"/>
        <v>26.710367691380245</v>
      </c>
      <c r="S957" t="str">
        <f t="shared" si="177"/>
        <v/>
      </c>
      <c r="T957" s="17" t="str">
        <f>IF(S957=1,R957/INDEX($R933:$R$2011,MATCH(1,S933:S956,0),1)-1,"")</f>
        <v/>
      </c>
      <c r="U957" s="16" t="str">
        <f t="shared" si="178"/>
        <v/>
      </c>
      <c r="V957" s="14" t="str">
        <f t="shared" si="179"/>
        <v/>
      </c>
      <c r="W957" s="14" t="str">
        <f t="shared" si="180"/>
        <v/>
      </c>
      <c r="X957">
        <f t="shared" ca="1" si="170"/>
        <v>-4.0311430664723494E-2</v>
      </c>
    </row>
    <row r="958" spans="2:24" x14ac:dyDescent="0.25">
      <c r="B958" s="1">
        <v>41536</v>
      </c>
      <c r="C958" s="13">
        <f>ROW()</f>
        <v>958</v>
      </c>
      <c r="D958" s="8">
        <v>0</v>
      </c>
      <c r="E958">
        <f t="shared" si="171"/>
        <v>0</v>
      </c>
      <c r="F958">
        <v>171.92</v>
      </c>
      <c r="G958" s="8">
        <v>66.650000000000006</v>
      </c>
      <c r="H958" s="10">
        <f t="shared" ca="1" si="169"/>
        <v>0.24383412288725936</v>
      </c>
      <c r="I958">
        <v>18.22</v>
      </c>
      <c r="J958">
        <v>13.65</v>
      </c>
      <c r="K958">
        <v>29.1</v>
      </c>
      <c r="L958">
        <v>34.11</v>
      </c>
      <c r="M958">
        <f ca="1">INDIRECT(J$13&amp;ROW())</f>
        <v>13.65</v>
      </c>
      <c r="N958">
        <f t="shared" ca="1" si="172"/>
        <v>-3.7376586741889928E-2</v>
      </c>
      <c r="O958" s="14">
        <f t="shared" ca="1" si="173"/>
        <v>-3.7376586741889928E-2</v>
      </c>
      <c r="P958" s="14">
        <f t="shared" ca="1" si="174"/>
        <v>1.1670694873225009E-3</v>
      </c>
      <c r="Q958" s="14">
        <f t="shared" ca="1" si="175"/>
        <v>1.1670694873225009E-3</v>
      </c>
      <c r="R958">
        <f t="shared" ca="1" si="176"/>
        <v>25.712025316455598</v>
      </c>
      <c r="S958" t="str">
        <f t="shared" si="177"/>
        <v/>
      </c>
      <c r="T958" s="17" t="str">
        <f>IF(S958=1,R958/INDEX($R934:$R$2011,MATCH(1,S934:S957,0),1)-1,"")</f>
        <v/>
      </c>
      <c r="U958" s="16" t="str">
        <f t="shared" si="178"/>
        <v/>
      </c>
      <c r="V958" s="14" t="str">
        <f t="shared" si="179"/>
        <v/>
      </c>
      <c r="W958" s="14" t="str">
        <f t="shared" si="180"/>
        <v/>
      </c>
      <c r="X958">
        <f t="shared" ca="1" si="170"/>
        <v>-4.9604601928784336E-3</v>
      </c>
    </row>
    <row r="959" spans="2:24" x14ac:dyDescent="0.25">
      <c r="B959" s="1">
        <v>41537</v>
      </c>
      <c r="C959" s="13">
        <f>ROW()</f>
        <v>959</v>
      </c>
      <c r="D959" s="8">
        <v>0</v>
      </c>
      <c r="E959">
        <f t="shared" si="171"/>
        <v>0</v>
      </c>
      <c r="F959">
        <v>170.72</v>
      </c>
      <c r="G959" s="8">
        <v>66.09</v>
      </c>
      <c r="H959" s="10">
        <f t="shared" ca="1" si="169"/>
        <v>0.24890255965255181</v>
      </c>
      <c r="I959">
        <v>18.55</v>
      </c>
      <c r="J959">
        <v>13.58</v>
      </c>
      <c r="K959">
        <v>28.55</v>
      </c>
      <c r="L959">
        <v>33.39</v>
      </c>
      <c r="M959">
        <f ca="1">INDIRECT(J$13&amp;ROW())</f>
        <v>13.58</v>
      </c>
      <c r="N959">
        <f t="shared" ca="1" si="172"/>
        <v>-5.12820512820511E-3</v>
      </c>
      <c r="O959" s="14">
        <f t="shared" ca="1" si="173"/>
        <v>-5.12820512820511E-3</v>
      </c>
      <c r="P959" s="14">
        <f t="shared" ca="1" si="174"/>
        <v>3.663461540316263E-6</v>
      </c>
      <c r="Q959" s="14">
        <f t="shared" ca="1" si="175"/>
        <v>3.663461540316263E-6</v>
      </c>
      <c r="R959">
        <f t="shared" ca="1" si="176"/>
        <v>25.58016877637121</v>
      </c>
      <c r="S959" t="str">
        <f t="shared" si="177"/>
        <v/>
      </c>
      <c r="T959" s="17" t="str">
        <f>IF(S959=1,R959/INDEX($R935:$R$2011,MATCH(1,S935:S958,0),1)-1,"")</f>
        <v/>
      </c>
      <c r="U959" s="16" t="str">
        <f t="shared" si="178"/>
        <v/>
      </c>
      <c r="V959" s="14" t="str">
        <f t="shared" si="179"/>
        <v/>
      </c>
      <c r="W959" s="14" t="str">
        <f t="shared" si="180"/>
        <v/>
      </c>
      <c r="X959">
        <f t="shared" ca="1" si="170"/>
        <v>2.0786412932188077E-2</v>
      </c>
    </row>
    <row r="960" spans="2:24" x14ac:dyDescent="0.25">
      <c r="B960" s="1">
        <v>41540</v>
      </c>
      <c r="C960" s="13">
        <f>ROW()</f>
        <v>960</v>
      </c>
      <c r="D960" s="8">
        <v>0</v>
      </c>
      <c r="E960">
        <f t="shared" si="171"/>
        <v>0</v>
      </c>
      <c r="F960">
        <v>169.93</v>
      </c>
      <c r="G960" s="8">
        <v>65.75</v>
      </c>
      <c r="H960" s="10">
        <f t="shared" ca="1" si="169"/>
        <v>0.25566943424616467</v>
      </c>
      <c r="I960">
        <v>18.66</v>
      </c>
      <c r="J960">
        <v>13.84</v>
      </c>
      <c r="K960">
        <v>28.21</v>
      </c>
      <c r="L960">
        <v>33.26</v>
      </c>
      <c r="M960">
        <f ca="1">INDIRECT(J$13&amp;ROW())</f>
        <v>13.84</v>
      </c>
      <c r="N960">
        <f t="shared" ca="1" si="172"/>
        <v>1.9145802650957222E-2</v>
      </c>
      <c r="O960" s="14">
        <f t="shared" ca="1" si="173"/>
        <v>1.9145802650957222E-2</v>
      </c>
      <c r="P960" s="14">
        <f t="shared" ca="1" si="174"/>
        <v>4.9996918222335041E-4</v>
      </c>
      <c r="Q960" s="14" t="str">
        <f t="shared" ca="1" si="175"/>
        <v/>
      </c>
      <c r="R960">
        <f t="shared" ca="1" si="176"/>
        <v>26.069921639541789</v>
      </c>
      <c r="S960" t="str">
        <f t="shared" si="177"/>
        <v/>
      </c>
      <c r="T960" s="17" t="str">
        <f>IF(S960=1,R960/INDEX($R936:$R$2011,MATCH(1,S936:S959,0),1)-1,"")</f>
        <v/>
      </c>
      <c r="U960" s="16" t="str">
        <f t="shared" si="178"/>
        <v/>
      </c>
      <c r="V960" s="14" t="str">
        <f t="shared" si="179"/>
        <v/>
      </c>
      <c r="W960" s="14" t="str">
        <f t="shared" si="180"/>
        <v/>
      </c>
      <c r="X960">
        <f t="shared" ca="1" si="170"/>
        <v>2.7186842124319047E-2</v>
      </c>
    </row>
    <row r="961" spans="2:24" x14ac:dyDescent="0.25">
      <c r="B961" s="1">
        <v>41541</v>
      </c>
      <c r="C961" s="13">
        <f>ROW()</f>
        <v>961</v>
      </c>
      <c r="D961" s="8">
        <v>0.01</v>
      </c>
      <c r="E961">
        <f t="shared" si="171"/>
        <v>0.01</v>
      </c>
      <c r="F961">
        <v>169.53</v>
      </c>
      <c r="G961" s="8">
        <v>65.75</v>
      </c>
      <c r="H961" s="10">
        <f t="shared" ca="1" si="169"/>
        <v>0.26919684873291239</v>
      </c>
      <c r="I961">
        <v>18.62</v>
      </c>
      <c r="J961">
        <v>14.02</v>
      </c>
      <c r="K961">
        <v>28.33</v>
      </c>
      <c r="L961">
        <v>33.340000000000003</v>
      </c>
      <c r="M961">
        <f ca="1">INDIRECT(J$13&amp;ROW())</f>
        <v>14.02</v>
      </c>
      <c r="N961">
        <f t="shared" ca="1" si="172"/>
        <v>1.3005780346820872E-2</v>
      </c>
      <c r="O961" s="14">
        <f t="shared" ca="1" si="173"/>
        <v>1.3005383541185189E-2</v>
      </c>
      <c r="P961" s="14">
        <f t="shared" ca="1" si="174"/>
        <v>2.6307450120627502E-4</v>
      </c>
      <c r="Q961" s="14" t="str">
        <f t="shared" ca="1" si="175"/>
        <v/>
      </c>
      <c r="R961">
        <f t="shared" ca="1" si="176"/>
        <v>26.408981314044503</v>
      </c>
      <c r="S961" t="str">
        <f t="shared" si="177"/>
        <v/>
      </c>
      <c r="T961" s="17" t="str">
        <f>IF(S961=1,R961/INDEX($R937:$R$2011,MATCH(1,S937:S960,0),1)-1,"")</f>
        <v/>
      </c>
      <c r="U961" s="16" t="str">
        <f t="shared" si="178"/>
        <v/>
      </c>
      <c r="V961" s="14" t="str">
        <f t="shared" si="179"/>
        <v/>
      </c>
      <c r="W961" s="14" t="str">
        <f t="shared" si="180"/>
        <v/>
      </c>
      <c r="X961">
        <f t="shared" ca="1" si="170"/>
        <v>5.290978378636841E-2</v>
      </c>
    </row>
    <row r="962" spans="2:24" x14ac:dyDescent="0.25">
      <c r="B962" s="1">
        <v>41542</v>
      </c>
      <c r="C962" s="13">
        <f>ROW()</f>
        <v>962</v>
      </c>
      <c r="D962" s="8">
        <v>0.01</v>
      </c>
      <c r="E962">
        <f t="shared" si="171"/>
        <v>0.01</v>
      </c>
      <c r="F962">
        <v>169.04</v>
      </c>
      <c r="G962" s="8">
        <v>65.58</v>
      </c>
      <c r="H962" s="10">
        <f t="shared" ca="1" si="169"/>
        <v>0.28201999300902991</v>
      </c>
      <c r="I962">
        <v>18.579999999999998</v>
      </c>
      <c r="J962">
        <v>13.94</v>
      </c>
      <c r="K962">
        <v>28.41</v>
      </c>
      <c r="L962">
        <v>33.4</v>
      </c>
      <c r="M962">
        <f ca="1">INDIRECT(J$13&amp;ROW())</f>
        <v>13.94</v>
      </c>
      <c r="N962">
        <f t="shared" ca="1" si="172"/>
        <v>-5.7061340941512162E-3</v>
      </c>
      <c r="O962" s="14">
        <f t="shared" ca="1" si="173"/>
        <v>-5.7065308997868991E-3</v>
      </c>
      <c r="P962" s="14">
        <f t="shared" ca="1" si="174"/>
        <v>6.2117730952904322E-6</v>
      </c>
      <c r="Q962" s="14">
        <f t="shared" ca="1" si="175"/>
        <v>6.2117730952904322E-6</v>
      </c>
      <c r="R962">
        <f t="shared" ca="1" si="176"/>
        <v>26.25828812537663</v>
      </c>
      <c r="S962" t="str">
        <f t="shared" si="177"/>
        <v/>
      </c>
      <c r="T962" s="17" t="str">
        <f>IF(S962=1,R962/INDEX($R938:$R$2011,MATCH(1,S938:S961,0),1)-1,"")</f>
        <v/>
      </c>
      <c r="U962" s="16" t="str">
        <f t="shared" si="178"/>
        <v/>
      </c>
      <c r="V962" s="14" t="str">
        <f t="shared" si="179"/>
        <v/>
      </c>
      <c r="W962" s="14" t="str">
        <f t="shared" si="180"/>
        <v/>
      </c>
      <c r="X962">
        <f t="shared" ca="1" si="170"/>
        <v>4.7634823128409665E-2</v>
      </c>
    </row>
    <row r="963" spans="2:24" x14ac:dyDescent="0.25">
      <c r="B963" s="1">
        <v>41543</v>
      </c>
      <c r="C963" s="13">
        <f>ROW()</f>
        <v>963</v>
      </c>
      <c r="D963" s="8">
        <v>0</v>
      </c>
      <c r="E963">
        <f t="shared" si="171"/>
        <v>0</v>
      </c>
      <c r="G963" s="8">
        <v>65.8</v>
      </c>
      <c r="H963" s="10">
        <f t="shared" ca="1" si="169"/>
        <v>0.28154116729067175</v>
      </c>
      <c r="I963">
        <v>18.37</v>
      </c>
      <c r="J963">
        <v>13.89</v>
      </c>
      <c r="K963">
        <v>28.95</v>
      </c>
      <c r="L963">
        <v>33.78</v>
      </c>
      <c r="M963">
        <f ca="1">INDIRECT(J$13&amp;ROW())</f>
        <v>13.89</v>
      </c>
      <c r="N963">
        <f t="shared" ca="1" si="172"/>
        <v>-3.5868005738880493E-3</v>
      </c>
      <c r="O963" s="14">
        <f t="shared" ca="1" si="173"/>
        <v>-3.5868005738880493E-3</v>
      </c>
      <c r="P963" s="14">
        <f t="shared" ca="1" si="174"/>
        <v>1.3884012501262825E-7</v>
      </c>
      <c r="Q963" s="14">
        <f t="shared" ca="1" si="175"/>
        <v>1.3884012501262825E-7</v>
      </c>
      <c r="R963">
        <f t="shared" ca="1" si="176"/>
        <v>26.164104882459213</v>
      </c>
      <c r="S963" t="str">
        <f t="shared" si="177"/>
        <v/>
      </c>
      <c r="T963" s="17" t="str">
        <f>IF(S963=1,R963/INDEX($R939:$R$2011,MATCH(1,S939:S962,0),1)-1,"")</f>
        <v/>
      </c>
      <c r="U963" s="16" t="str">
        <f t="shared" si="178"/>
        <v/>
      </c>
      <c r="V963" s="14" t="str">
        <f t="shared" si="179"/>
        <v/>
      </c>
      <c r="W963" s="14" t="str">
        <f t="shared" si="180"/>
        <v/>
      </c>
      <c r="X963">
        <f t="shared" ca="1" si="170"/>
        <v>-1.6978431679587405E-3</v>
      </c>
    </row>
    <row r="964" spans="2:24" x14ac:dyDescent="0.25">
      <c r="B964" s="1">
        <v>41544</v>
      </c>
      <c r="C964" s="13">
        <f>ROW()</f>
        <v>964</v>
      </c>
      <c r="E964">
        <f t="shared" si="171"/>
        <v>0</v>
      </c>
      <c r="H964" s="10">
        <f t="shared" ca="1" si="169"/>
        <v>0.276490998395507</v>
      </c>
      <c r="I964" s="10"/>
      <c r="J964">
        <v>13.62</v>
      </c>
      <c r="M964">
        <f ca="1">INDIRECT(J$13&amp;ROW())</f>
        <v>13.62</v>
      </c>
      <c r="N964">
        <f t="shared" ca="1" si="172"/>
        <v>-1.9438444924406162E-2</v>
      </c>
      <c r="O964" s="14">
        <f t="shared" ca="1" si="173"/>
        <v>-1.9438444924406162E-2</v>
      </c>
      <c r="P964" s="14">
        <f t="shared" ca="1" si="174"/>
        <v>2.632265125224253E-4</v>
      </c>
      <c r="Q964" s="14">
        <f t="shared" ca="1" si="175"/>
        <v>2.632265125224253E-4</v>
      </c>
      <c r="R964">
        <f t="shared" ca="1" si="176"/>
        <v>25.655515370705142</v>
      </c>
      <c r="S964" t="str">
        <f t="shared" si="177"/>
        <v/>
      </c>
      <c r="T964" s="17" t="str">
        <f>IF(S964=1,R964/INDEX($R940:$R$2011,MATCH(1,S940:S963,0),1)-1,"")</f>
        <v/>
      </c>
      <c r="U964" s="16" t="str">
        <f t="shared" si="178"/>
        <v/>
      </c>
      <c r="V964" s="14" t="str">
        <f t="shared" si="179"/>
        <v/>
      </c>
      <c r="W964" s="14" t="str">
        <f t="shared" si="180"/>
        <v/>
      </c>
      <c r="X964">
        <f t="shared" ca="1" si="170"/>
        <v>-1.7937585979924401E-2</v>
      </c>
    </row>
    <row r="965" spans="2:24" x14ac:dyDescent="0.25">
      <c r="B965" s="1">
        <v>41547</v>
      </c>
      <c r="C965" s="13">
        <f>ROW()</f>
        <v>965</v>
      </c>
      <c r="E965">
        <f t="shared" si="171"/>
        <v>0</v>
      </c>
      <c r="M965">
        <f ca="1">INDIRECT(J$13&amp;ROW())</f>
        <v>0</v>
      </c>
      <c r="N965">
        <f t="shared" ca="1" si="172"/>
        <v>-1</v>
      </c>
      <c r="O965" s="14">
        <f t="shared" ca="1" si="173"/>
        <v>-1</v>
      </c>
      <c r="P965" s="14">
        <f t="shared" ca="1" si="174"/>
        <v>0.99358195499057045</v>
      </c>
      <c r="Q965" s="14">
        <f t="shared" ca="1" si="175"/>
        <v>0.99358195499057045</v>
      </c>
      <c r="R965">
        <f t="shared" ca="1" si="176"/>
        <v>0</v>
      </c>
      <c r="S965">
        <f t="shared" si="177"/>
        <v>1</v>
      </c>
      <c r="T965" s="17">
        <f ca="1">IF(S965=1,R965/INDEX($R941:$R$2011,MATCH(1,S941:S964,0),1)-1,"")</f>
        <v>-1</v>
      </c>
      <c r="U965" s="16">
        <f t="shared" ca="1" si="178"/>
        <v>-1</v>
      </c>
      <c r="V965" s="14">
        <f t="shared" ca="1" si="179"/>
        <v>0.87978963445559444</v>
      </c>
      <c r="W965" s="14">
        <f t="shared" ca="1" si="180"/>
        <v>0.87978963445559444</v>
      </c>
    </row>
    <row r="966" spans="2:24" x14ac:dyDescent="0.25">
      <c r="B966" s="1">
        <v>41548</v>
      </c>
      <c r="C966" s="13">
        <f>ROW()</f>
        <v>966</v>
      </c>
      <c r="E966">
        <f t="shared" si="171"/>
        <v>0</v>
      </c>
      <c r="M966">
        <f ca="1">INDIRECT(J$13&amp;ROW())</f>
        <v>0</v>
      </c>
      <c r="N966" t="e">
        <f t="shared" ca="1" si="172"/>
        <v>#DIV/0!</v>
      </c>
      <c r="O966" s="14" t="e">
        <f t="shared" ca="1" si="173"/>
        <v>#DIV/0!</v>
      </c>
      <c r="P966" s="14" t="e">
        <f t="shared" ca="1" si="174"/>
        <v>#DIV/0!</v>
      </c>
      <c r="Q966" s="14" t="e">
        <f t="shared" ca="1" si="175"/>
        <v>#DIV/0!</v>
      </c>
      <c r="R966" t="e">
        <f t="shared" ca="1" si="176"/>
        <v>#DIV/0!</v>
      </c>
      <c r="S966" t="str">
        <f t="shared" si="177"/>
        <v/>
      </c>
      <c r="T966" s="17" t="str">
        <f>IF(S966=1,R966/INDEX($R942:$R$2011,MATCH(1,S942:S965,0),1)-1,"")</f>
        <v/>
      </c>
      <c r="U966" s="16" t="str">
        <f t="shared" si="178"/>
        <v/>
      </c>
      <c r="V966" s="14" t="str">
        <f t="shared" si="179"/>
        <v/>
      </c>
      <c r="W966" s="14" t="str">
        <f t="shared" si="180"/>
        <v/>
      </c>
    </row>
    <row r="967" spans="2:24" x14ac:dyDescent="0.25">
      <c r="B967" s="1">
        <v>41549</v>
      </c>
      <c r="C967" s="13">
        <f>ROW()</f>
        <v>967</v>
      </c>
      <c r="E967">
        <f t="shared" si="171"/>
        <v>0</v>
      </c>
      <c r="M967">
        <f ca="1">INDIRECT(J$13&amp;ROW())</f>
        <v>0</v>
      </c>
      <c r="N967" t="e">
        <f t="shared" ca="1" si="172"/>
        <v>#DIV/0!</v>
      </c>
      <c r="O967" s="14" t="e">
        <f t="shared" ca="1" si="173"/>
        <v>#DIV/0!</v>
      </c>
      <c r="P967" s="14" t="e">
        <f t="shared" ca="1" si="174"/>
        <v>#DIV/0!</v>
      </c>
      <c r="Q967" s="14" t="e">
        <f t="shared" ca="1" si="175"/>
        <v>#DIV/0!</v>
      </c>
      <c r="R967" t="e">
        <f t="shared" ca="1" si="176"/>
        <v>#DIV/0!</v>
      </c>
      <c r="S967" t="str">
        <f t="shared" si="177"/>
        <v/>
      </c>
      <c r="T967" s="17" t="str">
        <f>IF(S967=1,R967/INDEX($R943:$R$2011,MATCH(1,S943:S966,0),1)-1,"")</f>
        <v/>
      </c>
      <c r="U967" s="16" t="str">
        <f t="shared" si="178"/>
        <v/>
      </c>
      <c r="V967" s="14" t="str">
        <f t="shared" si="179"/>
        <v/>
      </c>
      <c r="W967" s="14" t="str">
        <f t="shared" si="180"/>
        <v/>
      </c>
    </row>
    <row r="968" spans="2:24" x14ac:dyDescent="0.25">
      <c r="B968" s="1">
        <v>41550</v>
      </c>
      <c r="C968" s="13">
        <f>ROW()</f>
        <v>968</v>
      </c>
      <c r="E968">
        <f t="shared" si="171"/>
        <v>0</v>
      </c>
      <c r="M968">
        <f ca="1">INDIRECT(J$13&amp;ROW())</f>
        <v>0</v>
      </c>
      <c r="N968" t="e">
        <f t="shared" ca="1" si="172"/>
        <v>#DIV/0!</v>
      </c>
      <c r="O968" s="14" t="e">
        <f t="shared" ca="1" si="173"/>
        <v>#DIV/0!</v>
      </c>
      <c r="P968" s="14" t="e">
        <f t="shared" ca="1" si="174"/>
        <v>#DIV/0!</v>
      </c>
      <c r="Q968" s="14" t="e">
        <f t="shared" ca="1" si="175"/>
        <v>#DIV/0!</v>
      </c>
      <c r="R968" t="e">
        <f t="shared" ca="1" si="176"/>
        <v>#DIV/0!</v>
      </c>
      <c r="S968" t="str">
        <f t="shared" si="177"/>
        <v/>
      </c>
      <c r="T968" s="17" t="str">
        <f>IF(S968=1,R968/INDEX($R944:$R$2011,MATCH(1,S944:S967,0),1)-1,"")</f>
        <v/>
      </c>
      <c r="U968" s="16" t="str">
        <f t="shared" si="178"/>
        <v/>
      </c>
      <c r="V968" s="14" t="str">
        <f t="shared" si="179"/>
        <v/>
      </c>
      <c r="W968" s="14" t="str">
        <f t="shared" si="180"/>
        <v/>
      </c>
    </row>
    <row r="969" spans="2:24" x14ac:dyDescent="0.25">
      <c r="B969" s="1">
        <v>41551</v>
      </c>
      <c r="C969" s="13">
        <f>ROW()</f>
        <v>969</v>
      </c>
      <c r="E969">
        <f t="shared" si="171"/>
        <v>0</v>
      </c>
      <c r="M969">
        <f ca="1">INDIRECT(J$13&amp;ROW())</f>
        <v>0</v>
      </c>
      <c r="N969" t="e">
        <f t="shared" ca="1" si="172"/>
        <v>#DIV/0!</v>
      </c>
      <c r="O969" s="14" t="e">
        <f t="shared" ca="1" si="173"/>
        <v>#DIV/0!</v>
      </c>
      <c r="P969" s="14" t="e">
        <f t="shared" ca="1" si="174"/>
        <v>#DIV/0!</v>
      </c>
      <c r="Q969" s="14" t="e">
        <f t="shared" ca="1" si="175"/>
        <v>#DIV/0!</v>
      </c>
      <c r="R969" t="e">
        <f t="shared" ca="1" si="176"/>
        <v>#DIV/0!</v>
      </c>
      <c r="S969" t="str">
        <f t="shared" si="177"/>
        <v/>
      </c>
      <c r="T969" s="17" t="str">
        <f>IF(S969=1,R969/INDEX($R945:$R$2011,MATCH(1,S945:S968,0),1)-1,"")</f>
        <v/>
      </c>
      <c r="U969" s="16" t="str">
        <f t="shared" si="178"/>
        <v/>
      </c>
      <c r="V969" s="14" t="str">
        <f t="shared" si="179"/>
        <v/>
      </c>
      <c r="W969" s="14" t="str">
        <f t="shared" si="180"/>
        <v/>
      </c>
    </row>
    <row r="970" spans="2:24" x14ac:dyDescent="0.25">
      <c r="B970" s="1">
        <v>41554</v>
      </c>
      <c r="C970" s="13">
        <f>ROW()</f>
        <v>970</v>
      </c>
      <c r="E970">
        <f t="shared" si="171"/>
        <v>0</v>
      </c>
      <c r="M970">
        <f ca="1">INDIRECT(J$13&amp;ROW())</f>
        <v>0</v>
      </c>
      <c r="N970" t="e">
        <f t="shared" ca="1" si="172"/>
        <v>#DIV/0!</v>
      </c>
      <c r="O970" s="14" t="e">
        <f t="shared" ca="1" si="173"/>
        <v>#DIV/0!</v>
      </c>
      <c r="P970" s="14" t="e">
        <f t="shared" ca="1" si="174"/>
        <v>#DIV/0!</v>
      </c>
      <c r="Q970" s="14" t="e">
        <f t="shared" ca="1" si="175"/>
        <v>#DIV/0!</v>
      </c>
      <c r="R970" t="e">
        <f t="shared" ca="1" si="176"/>
        <v>#DIV/0!</v>
      </c>
      <c r="S970" t="str">
        <f t="shared" si="177"/>
        <v/>
      </c>
      <c r="T970" s="17" t="str">
        <f>IF(S970=1,R970/INDEX($R946:$R$2011,MATCH(1,S946:S969,0),1)-1,"")</f>
        <v/>
      </c>
      <c r="U970" s="16" t="str">
        <f t="shared" si="178"/>
        <v/>
      </c>
      <c r="V970" s="14" t="str">
        <f t="shared" si="179"/>
        <v/>
      </c>
      <c r="W970" s="14" t="str">
        <f t="shared" si="180"/>
        <v/>
      </c>
    </row>
    <row r="971" spans="2:24" x14ac:dyDescent="0.25">
      <c r="B971" s="1">
        <v>41555</v>
      </c>
      <c r="C971" s="13">
        <f>ROW()</f>
        <v>971</v>
      </c>
      <c r="E971">
        <f t="shared" si="171"/>
        <v>0</v>
      </c>
      <c r="M971">
        <f ca="1">INDIRECT(J$13&amp;ROW())</f>
        <v>0</v>
      </c>
      <c r="N971" t="e">
        <f t="shared" ca="1" si="172"/>
        <v>#DIV/0!</v>
      </c>
      <c r="O971" s="14" t="e">
        <f t="shared" ca="1" si="173"/>
        <v>#DIV/0!</v>
      </c>
      <c r="P971" s="14" t="e">
        <f t="shared" ca="1" si="174"/>
        <v>#DIV/0!</v>
      </c>
      <c r="Q971" s="14" t="e">
        <f t="shared" ca="1" si="175"/>
        <v>#DIV/0!</v>
      </c>
      <c r="R971" t="e">
        <f t="shared" ca="1" si="176"/>
        <v>#DIV/0!</v>
      </c>
      <c r="S971" t="str">
        <f t="shared" si="177"/>
        <v/>
      </c>
      <c r="T971" s="17" t="str">
        <f>IF(S971=1,R971/INDEX($R947:$R$2011,MATCH(1,S947:S970,0),1)-1,"")</f>
        <v/>
      </c>
      <c r="U971" s="16" t="str">
        <f t="shared" si="178"/>
        <v/>
      </c>
      <c r="V971" s="14" t="str">
        <f t="shared" si="179"/>
        <v/>
      </c>
      <c r="W971" s="14" t="str">
        <f t="shared" si="180"/>
        <v/>
      </c>
    </row>
    <row r="972" spans="2:24" x14ac:dyDescent="0.25">
      <c r="B972" s="1">
        <v>41556</v>
      </c>
      <c r="C972" s="13">
        <f>ROW()</f>
        <v>972</v>
      </c>
      <c r="E972">
        <f t="shared" si="171"/>
        <v>0</v>
      </c>
      <c r="M972">
        <f ca="1">INDIRECT(J$13&amp;ROW())</f>
        <v>0</v>
      </c>
      <c r="N972" t="e">
        <f t="shared" ca="1" si="172"/>
        <v>#DIV/0!</v>
      </c>
      <c r="O972" s="14" t="e">
        <f t="shared" ca="1" si="173"/>
        <v>#DIV/0!</v>
      </c>
      <c r="P972" s="14" t="e">
        <f t="shared" ca="1" si="174"/>
        <v>#DIV/0!</v>
      </c>
      <c r="Q972" s="14" t="e">
        <f t="shared" ca="1" si="175"/>
        <v>#DIV/0!</v>
      </c>
      <c r="R972" t="e">
        <f t="shared" ca="1" si="176"/>
        <v>#DIV/0!</v>
      </c>
      <c r="S972" t="str">
        <f t="shared" si="177"/>
        <v/>
      </c>
      <c r="T972" s="17" t="str">
        <f>IF(S972=1,R972/INDEX($R948:$R$2011,MATCH(1,S948:S971,0),1)-1,"")</f>
        <v/>
      </c>
      <c r="U972" s="16" t="str">
        <f t="shared" si="178"/>
        <v/>
      </c>
      <c r="V972" s="14" t="str">
        <f t="shared" si="179"/>
        <v/>
      </c>
      <c r="W972" s="14" t="str">
        <f t="shared" si="180"/>
        <v/>
      </c>
    </row>
    <row r="973" spans="2:24" x14ac:dyDescent="0.25">
      <c r="B973" s="1">
        <v>41557</v>
      </c>
      <c r="C973" s="13">
        <f>ROW()</f>
        <v>973</v>
      </c>
      <c r="E973">
        <f t="shared" si="171"/>
        <v>0</v>
      </c>
      <c r="M973">
        <f ca="1">INDIRECT(J$13&amp;ROW())</f>
        <v>0</v>
      </c>
      <c r="N973" t="e">
        <f t="shared" ca="1" si="172"/>
        <v>#DIV/0!</v>
      </c>
      <c r="O973" s="14" t="e">
        <f t="shared" ca="1" si="173"/>
        <v>#DIV/0!</v>
      </c>
      <c r="P973" s="14" t="e">
        <f t="shared" ca="1" si="174"/>
        <v>#DIV/0!</v>
      </c>
      <c r="Q973" s="14" t="e">
        <f t="shared" ca="1" si="175"/>
        <v>#DIV/0!</v>
      </c>
      <c r="R973" t="e">
        <f t="shared" ca="1" si="176"/>
        <v>#DIV/0!</v>
      </c>
      <c r="S973" t="str">
        <f t="shared" si="177"/>
        <v/>
      </c>
      <c r="T973" s="17" t="str">
        <f>IF(S973=1,R973/INDEX($R949:$R$2011,MATCH(1,S949:S972,0),1)-1,"")</f>
        <v/>
      </c>
      <c r="U973" s="16" t="str">
        <f t="shared" si="178"/>
        <v/>
      </c>
      <c r="V973" s="14" t="str">
        <f t="shared" si="179"/>
        <v/>
      </c>
      <c r="W973" s="14" t="str">
        <f t="shared" si="180"/>
        <v/>
      </c>
    </row>
    <row r="974" spans="2:24" x14ac:dyDescent="0.25">
      <c r="B974" s="1">
        <v>41558</v>
      </c>
      <c r="C974" s="13">
        <f>ROW()</f>
        <v>974</v>
      </c>
      <c r="E974">
        <f t="shared" si="171"/>
        <v>0</v>
      </c>
      <c r="M974">
        <f ca="1">INDIRECT(J$13&amp;ROW())</f>
        <v>0</v>
      </c>
      <c r="N974" t="e">
        <f t="shared" ca="1" si="172"/>
        <v>#DIV/0!</v>
      </c>
      <c r="O974" s="14" t="e">
        <f t="shared" ca="1" si="173"/>
        <v>#DIV/0!</v>
      </c>
      <c r="P974" s="14" t="e">
        <f t="shared" ca="1" si="174"/>
        <v>#DIV/0!</v>
      </c>
      <c r="Q974" s="14" t="e">
        <f t="shared" ca="1" si="175"/>
        <v>#DIV/0!</v>
      </c>
      <c r="R974" t="e">
        <f t="shared" ca="1" si="176"/>
        <v>#DIV/0!</v>
      </c>
      <c r="S974" t="str">
        <f t="shared" si="177"/>
        <v/>
      </c>
      <c r="T974" s="17" t="str">
        <f>IF(S974=1,R974/INDEX($R950:$R$2011,MATCH(1,S950:S973,0),1)-1,"")</f>
        <v/>
      </c>
      <c r="U974" s="16" t="str">
        <f t="shared" si="178"/>
        <v/>
      </c>
      <c r="V974" s="14" t="str">
        <f t="shared" si="179"/>
        <v/>
      </c>
      <c r="W974" s="14" t="str">
        <f t="shared" si="180"/>
        <v/>
      </c>
    </row>
    <row r="975" spans="2:24" x14ac:dyDescent="0.25">
      <c r="B975" s="1">
        <v>41561</v>
      </c>
      <c r="C975" s="13">
        <f>ROW()</f>
        <v>975</v>
      </c>
      <c r="E975">
        <f t="shared" si="171"/>
        <v>0</v>
      </c>
      <c r="M975">
        <f ca="1">INDIRECT(J$13&amp;ROW())</f>
        <v>0</v>
      </c>
      <c r="N975" t="e">
        <f t="shared" ca="1" si="172"/>
        <v>#DIV/0!</v>
      </c>
      <c r="O975" s="14" t="e">
        <f t="shared" ca="1" si="173"/>
        <v>#DIV/0!</v>
      </c>
      <c r="P975" s="14" t="e">
        <f t="shared" ca="1" si="174"/>
        <v>#DIV/0!</v>
      </c>
      <c r="Q975" s="14" t="e">
        <f t="shared" ca="1" si="175"/>
        <v>#DIV/0!</v>
      </c>
      <c r="R975" t="e">
        <f t="shared" ca="1" si="176"/>
        <v>#DIV/0!</v>
      </c>
      <c r="S975" t="str">
        <f t="shared" si="177"/>
        <v/>
      </c>
      <c r="T975" s="17" t="str">
        <f>IF(S975=1,R975/INDEX($R951:$R$2011,MATCH(1,S951:S974,0),1)-1,"")</f>
        <v/>
      </c>
      <c r="U975" s="16" t="str">
        <f t="shared" si="178"/>
        <v/>
      </c>
      <c r="V975" s="14" t="str">
        <f t="shared" si="179"/>
        <v/>
      </c>
      <c r="W975" s="14" t="str">
        <f t="shared" si="180"/>
        <v/>
      </c>
    </row>
    <row r="976" spans="2:24" x14ac:dyDescent="0.25">
      <c r="B976" s="1">
        <v>41562</v>
      </c>
      <c r="C976" s="13">
        <f>ROW()</f>
        <v>976</v>
      </c>
      <c r="E976">
        <f t="shared" si="171"/>
        <v>0</v>
      </c>
      <c r="M976">
        <f ca="1">INDIRECT(J$13&amp;ROW())</f>
        <v>0</v>
      </c>
      <c r="N976" t="e">
        <f t="shared" ca="1" si="172"/>
        <v>#DIV/0!</v>
      </c>
      <c r="O976" s="14" t="e">
        <f t="shared" ca="1" si="173"/>
        <v>#DIV/0!</v>
      </c>
      <c r="P976" s="14" t="e">
        <f t="shared" ca="1" si="174"/>
        <v>#DIV/0!</v>
      </c>
      <c r="Q976" s="14" t="e">
        <f t="shared" ca="1" si="175"/>
        <v>#DIV/0!</v>
      </c>
      <c r="R976" t="e">
        <f t="shared" ca="1" si="176"/>
        <v>#DIV/0!</v>
      </c>
      <c r="S976" t="str">
        <f t="shared" si="177"/>
        <v/>
      </c>
      <c r="T976" s="17" t="str">
        <f>IF(S976=1,R976/INDEX($R952:$R$2011,MATCH(1,S952:S975,0),1)-1,"")</f>
        <v/>
      </c>
      <c r="U976" s="16" t="str">
        <f t="shared" si="178"/>
        <v/>
      </c>
      <c r="V976" s="14" t="str">
        <f t="shared" si="179"/>
        <v/>
      </c>
      <c r="W976" s="14" t="str">
        <f t="shared" si="180"/>
        <v/>
      </c>
    </row>
    <row r="977" spans="2:23" x14ac:dyDescent="0.25">
      <c r="B977" s="1">
        <v>41563</v>
      </c>
      <c r="C977" s="13">
        <f>ROW()</f>
        <v>977</v>
      </c>
      <c r="E977">
        <f t="shared" si="171"/>
        <v>0</v>
      </c>
      <c r="M977">
        <f ca="1">INDIRECT(J$13&amp;ROW())</f>
        <v>0</v>
      </c>
      <c r="N977" t="e">
        <f t="shared" ca="1" si="172"/>
        <v>#DIV/0!</v>
      </c>
      <c r="O977" s="14" t="e">
        <f t="shared" ca="1" si="173"/>
        <v>#DIV/0!</v>
      </c>
      <c r="P977" s="14" t="e">
        <f t="shared" ca="1" si="174"/>
        <v>#DIV/0!</v>
      </c>
      <c r="Q977" s="14" t="e">
        <f t="shared" ca="1" si="175"/>
        <v>#DIV/0!</v>
      </c>
      <c r="R977" t="e">
        <f t="shared" ca="1" si="176"/>
        <v>#DIV/0!</v>
      </c>
      <c r="S977" t="str">
        <f t="shared" si="177"/>
        <v/>
      </c>
      <c r="T977" s="17" t="str">
        <f>IF(S977=1,R977/INDEX($R953:$R$2011,MATCH(1,S953:S976,0),1)-1,"")</f>
        <v/>
      </c>
      <c r="U977" s="16" t="str">
        <f t="shared" si="178"/>
        <v/>
      </c>
      <c r="V977" s="14" t="str">
        <f t="shared" si="179"/>
        <v/>
      </c>
      <c r="W977" s="14" t="str">
        <f t="shared" si="180"/>
        <v/>
      </c>
    </row>
    <row r="978" spans="2:23" x14ac:dyDescent="0.25">
      <c r="B978" s="1">
        <v>41564</v>
      </c>
      <c r="C978" s="13">
        <f>ROW()</f>
        <v>978</v>
      </c>
      <c r="E978">
        <f t="shared" si="171"/>
        <v>0</v>
      </c>
      <c r="M978">
        <f ca="1">INDIRECT(J$13&amp;ROW())</f>
        <v>0</v>
      </c>
      <c r="N978" t="e">
        <f t="shared" ca="1" si="172"/>
        <v>#DIV/0!</v>
      </c>
      <c r="O978" s="14" t="e">
        <f t="shared" ca="1" si="173"/>
        <v>#DIV/0!</v>
      </c>
      <c r="P978" s="14" t="e">
        <f t="shared" ca="1" si="174"/>
        <v>#DIV/0!</v>
      </c>
      <c r="Q978" s="14" t="e">
        <f t="shared" ca="1" si="175"/>
        <v>#DIV/0!</v>
      </c>
      <c r="R978" t="e">
        <f t="shared" ca="1" si="176"/>
        <v>#DIV/0!</v>
      </c>
      <c r="S978" t="str">
        <f t="shared" si="177"/>
        <v/>
      </c>
      <c r="T978" s="17" t="str">
        <f>IF(S978=1,R978/INDEX($R954:$R$2011,MATCH(1,S954:S977,0),1)-1,"")</f>
        <v/>
      </c>
      <c r="U978" s="16" t="str">
        <f t="shared" si="178"/>
        <v/>
      </c>
      <c r="V978" s="14" t="str">
        <f t="shared" si="179"/>
        <v/>
      </c>
      <c r="W978" s="14" t="str">
        <f t="shared" si="180"/>
        <v/>
      </c>
    </row>
    <row r="979" spans="2:23" x14ac:dyDescent="0.25">
      <c r="B979" s="1">
        <v>41565</v>
      </c>
      <c r="C979" s="13">
        <f>ROW()</f>
        <v>979</v>
      </c>
      <c r="E979">
        <f t="shared" si="171"/>
        <v>0</v>
      </c>
      <c r="M979">
        <f ca="1">INDIRECT(J$13&amp;ROW())</f>
        <v>0</v>
      </c>
      <c r="N979" t="e">
        <f t="shared" ca="1" si="172"/>
        <v>#DIV/0!</v>
      </c>
      <c r="O979" s="14" t="e">
        <f t="shared" ca="1" si="173"/>
        <v>#DIV/0!</v>
      </c>
      <c r="P979" s="14" t="e">
        <f t="shared" ca="1" si="174"/>
        <v>#DIV/0!</v>
      </c>
      <c r="Q979" s="14" t="e">
        <f t="shared" ca="1" si="175"/>
        <v>#DIV/0!</v>
      </c>
      <c r="R979" t="e">
        <f t="shared" ca="1" si="176"/>
        <v>#DIV/0!</v>
      </c>
      <c r="S979" t="str">
        <f t="shared" si="177"/>
        <v/>
      </c>
      <c r="T979" s="17" t="str">
        <f>IF(S979=1,R979/INDEX($R955:$R$2011,MATCH(1,S955:S978,0),1)-1,"")</f>
        <v/>
      </c>
      <c r="U979" s="16" t="str">
        <f t="shared" si="178"/>
        <v/>
      </c>
      <c r="V979" s="14" t="str">
        <f t="shared" si="179"/>
        <v/>
      </c>
      <c r="W979" s="14" t="str">
        <f t="shared" si="180"/>
        <v/>
      </c>
    </row>
    <row r="980" spans="2:23" x14ac:dyDescent="0.25">
      <c r="B980" s="1">
        <v>41568</v>
      </c>
      <c r="C980" s="13">
        <f>ROW()</f>
        <v>980</v>
      </c>
      <c r="E980">
        <f t="shared" si="171"/>
        <v>0</v>
      </c>
      <c r="M980">
        <f ca="1">INDIRECT(J$13&amp;ROW())</f>
        <v>0</v>
      </c>
      <c r="N980" t="e">
        <f t="shared" ca="1" si="172"/>
        <v>#DIV/0!</v>
      </c>
      <c r="O980" s="14" t="e">
        <f t="shared" ca="1" si="173"/>
        <v>#DIV/0!</v>
      </c>
      <c r="P980" s="14" t="e">
        <f t="shared" ca="1" si="174"/>
        <v>#DIV/0!</v>
      </c>
      <c r="Q980" s="14" t="e">
        <f t="shared" ca="1" si="175"/>
        <v>#DIV/0!</v>
      </c>
      <c r="R980" t="e">
        <f t="shared" ca="1" si="176"/>
        <v>#DIV/0!</v>
      </c>
      <c r="S980" t="str">
        <f t="shared" si="177"/>
        <v/>
      </c>
      <c r="T980" s="17" t="str">
        <f>IF(S980=1,R980/INDEX($R956:$R$2011,MATCH(1,S956:S979,0),1)-1,"")</f>
        <v/>
      </c>
      <c r="U980" s="16" t="str">
        <f t="shared" si="178"/>
        <v/>
      </c>
      <c r="V980" s="14" t="str">
        <f t="shared" si="179"/>
        <v/>
      </c>
      <c r="W980" s="14" t="str">
        <f t="shared" si="180"/>
        <v/>
      </c>
    </row>
    <row r="981" spans="2:23" x14ac:dyDescent="0.25">
      <c r="B981" s="1">
        <v>41569</v>
      </c>
      <c r="C981" s="13">
        <f>ROW()</f>
        <v>981</v>
      </c>
      <c r="E981">
        <f t="shared" si="171"/>
        <v>0</v>
      </c>
      <c r="M981">
        <f ca="1">INDIRECT(J$13&amp;ROW())</f>
        <v>0</v>
      </c>
      <c r="N981" t="e">
        <f t="shared" ca="1" si="172"/>
        <v>#DIV/0!</v>
      </c>
      <c r="O981" s="14" t="e">
        <f t="shared" ca="1" si="173"/>
        <v>#DIV/0!</v>
      </c>
      <c r="P981" s="14" t="e">
        <f t="shared" ca="1" si="174"/>
        <v>#DIV/0!</v>
      </c>
      <c r="Q981" s="14" t="e">
        <f t="shared" ca="1" si="175"/>
        <v>#DIV/0!</v>
      </c>
      <c r="R981" t="e">
        <f t="shared" ca="1" si="176"/>
        <v>#DIV/0!</v>
      </c>
      <c r="S981" t="str">
        <f t="shared" si="177"/>
        <v/>
      </c>
      <c r="T981" s="17" t="str">
        <f>IF(S981=1,R981/INDEX($R957:$R$2011,MATCH(1,S957:S980,0),1)-1,"")</f>
        <v/>
      </c>
      <c r="U981" s="16" t="str">
        <f t="shared" si="178"/>
        <v/>
      </c>
      <c r="V981" s="14" t="str">
        <f t="shared" si="179"/>
        <v/>
      </c>
      <c r="W981" s="14" t="str">
        <f t="shared" si="180"/>
        <v/>
      </c>
    </row>
    <row r="982" spans="2:23" x14ac:dyDescent="0.25">
      <c r="B982" s="1">
        <v>41570</v>
      </c>
      <c r="C982" s="13">
        <f>ROW()</f>
        <v>982</v>
      </c>
      <c r="E982">
        <f t="shared" si="171"/>
        <v>0</v>
      </c>
      <c r="M982">
        <f ca="1">INDIRECT(J$13&amp;ROW())</f>
        <v>0</v>
      </c>
      <c r="N982" t="e">
        <f t="shared" ca="1" si="172"/>
        <v>#DIV/0!</v>
      </c>
      <c r="O982" s="14" t="e">
        <f t="shared" ca="1" si="173"/>
        <v>#DIV/0!</v>
      </c>
      <c r="P982" s="14" t="e">
        <f t="shared" ca="1" si="174"/>
        <v>#DIV/0!</v>
      </c>
      <c r="Q982" s="14" t="e">
        <f t="shared" ca="1" si="175"/>
        <v>#DIV/0!</v>
      </c>
      <c r="R982" t="e">
        <f t="shared" ca="1" si="176"/>
        <v>#DIV/0!</v>
      </c>
      <c r="S982" t="str">
        <f t="shared" si="177"/>
        <v/>
      </c>
      <c r="T982" s="17" t="str">
        <f>IF(S982=1,R982/INDEX($R958:$R$2011,MATCH(1,S958:S981,0),1)-1,"")</f>
        <v/>
      </c>
      <c r="U982" s="16" t="str">
        <f t="shared" si="178"/>
        <v/>
      </c>
      <c r="V982" s="14" t="str">
        <f t="shared" si="179"/>
        <v/>
      </c>
      <c r="W982" s="14" t="str">
        <f t="shared" si="180"/>
        <v/>
      </c>
    </row>
    <row r="983" spans="2:23" x14ac:dyDescent="0.25">
      <c r="B983" s="1">
        <v>41571</v>
      </c>
      <c r="C983" s="13">
        <f>ROW()</f>
        <v>983</v>
      </c>
      <c r="E983">
        <f t="shared" si="171"/>
        <v>0</v>
      </c>
      <c r="M983">
        <f ca="1">INDIRECT(J$13&amp;ROW())</f>
        <v>0</v>
      </c>
      <c r="N983" t="e">
        <f t="shared" ca="1" si="172"/>
        <v>#DIV/0!</v>
      </c>
      <c r="O983" s="14" t="e">
        <f t="shared" ca="1" si="173"/>
        <v>#DIV/0!</v>
      </c>
      <c r="P983" s="14" t="e">
        <f t="shared" ca="1" si="174"/>
        <v>#DIV/0!</v>
      </c>
      <c r="Q983" s="14" t="e">
        <f t="shared" ca="1" si="175"/>
        <v>#DIV/0!</v>
      </c>
      <c r="R983" t="e">
        <f t="shared" ca="1" si="176"/>
        <v>#DIV/0!</v>
      </c>
      <c r="S983" t="str">
        <f t="shared" si="177"/>
        <v/>
      </c>
      <c r="T983" s="17" t="str">
        <f>IF(S983=1,R983/INDEX($R959:$R$2011,MATCH(1,S959:S982,0),1)-1,"")</f>
        <v/>
      </c>
      <c r="U983" s="16" t="str">
        <f t="shared" si="178"/>
        <v/>
      </c>
      <c r="V983" s="14" t="str">
        <f t="shared" si="179"/>
        <v/>
      </c>
      <c r="W983" s="14" t="str">
        <f t="shared" si="180"/>
        <v/>
      </c>
    </row>
    <row r="984" spans="2:23" x14ac:dyDescent="0.25">
      <c r="B984" s="1">
        <v>41572</v>
      </c>
      <c r="C984" s="13">
        <f>ROW()</f>
        <v>984</v>
      </c>
      <c r="E984">
        <f t="shared" si="171"/>
        <v>0</v>
      </c>
      <c r="M984">
        <f ca="1">INDIRECT(J$13&amp;ROW())</f>
        <v>0</v>
      </c>
      <c r="N984" t="e">
        <f t="shared" ca="1" si="172"/>
        <v>#DIV/0!</v>
      </c>
      <c r="O984" s="14" t="e">
        <f t="shared" ca="1" si="173"/>
        <v>#DIV/0!</v>
      </c>
      <c r="P984" s="14" t="e">
        <f t="shared" ca="1" si="174"/>
        <v>#DIV/0!</v>
      </c>
      <c r="Q984" s="14" t="e">
        <f t="shared" ca="1" si="175"/>
        <v>#DIV/0!</v>
      </c>
      <c r="R984" t="e">
        <f t="shared" ca="1" si="176"/>
        <v>#DIV/0!</v>
      </c>
      <c r="S984" t="str">
        <f t="shared" si="177"/>
        <v/>
      </c>
      <c r="T984" s="17" t="str">
        <f>IF(S984=1,R984/INDEX($R960:$R$2011,MATCH(1,S960:S983,0),1)-1,"")</f>
        <v/>
      </c>
      <c r="U984" s="16" t="str">
        <f t="shared" si="178"/>
        <v/>
      </c>
      <c r="V984" s="14" t="str">
        <f t="shared" si="179"/>
        <v/>
      </c>
      <c r="W984" s="14" t="str">
        <f t="shared" si="180"/>
        <v/>
      </c>
    </row>
    <row r="985" spans="2:23" x14ac:dyDescent="0.25">
      <c r="B985" s="1">
        <v>41575</v>
      </c>
      <c r="C985" s="13">
        <f>ROW()</f>
        <v>985</v>
      </c>
      <c r="E985">
        <f t="shared" ref="E985:E1025" si="181">IF(E$19="",D985,E$19)</f>
        <v>0</v>
      </c>
      <c r="M985">
        <f ca="1">INDIRECT(J$13&amp;ROW())</f>
        <v>0</v>
      </c>
      <c r="N985" t="e">
        <f t="shared" ca="1" si="172"/>
        <v>#DIV/0!</v>
      </c>
      <c r="O985" s="14" t="e">
        <f t="shared" ca="1" si="173"/>
        <v>#DIV/0!</v>
      </c>
      <c r="P985" s="14" t="e">
        <f t="shared" ca="1" si="174"/>
        <v>#DIV/0!</v>
      </c>
      <c r="Q985" s="14" t="e">
        <f t="shared" ca="1" si="175"/>
        <v>#DIV/0!</v>
      </c>
      <c r="R985" t="e">
        <f t="shared" ca="1" si="176"/>
        <v>#DIV/0!</v>
      </c>
      <c r="S985" t="str">
        <f t="shared" si="177"/>
        <v/>
      </c>
      <c r="T985" s="17" t="str">
        <f>IF(S985=1,R985/INDEX($R961:$R$2011,MATCH(1,S961:S984,0),1)-1,"")</f>
        <v/>
      </c>
      <c r="U985" s="16" t="str">
        <f t="shared" si="178"/>
        <v/>
      </c>
      <c r="V985" s="14" t="str">
        <f t="shared" si="179"/>
        <v/>
      </c>
      <c r="W985" s="14" t="str">
        <f t="shared" si="180"/>
        <v/>
      </c>
    </row>
    <row r="986" spans="2:23" x14ac:dyDescent="0.25">
      <c r="B986" s="1">
        <v>41576</v>
      </c>
      <c r="C986" s="13">
        <f>ROW()</f>
        <v>986</v>
      </c>
      <c r="E986">
        <f t="shared" si="181"/>
        <v>0</v>
      </c>
      <c r="M986">
        <f ca="1">INDIRECT(J$13&amp;ROW())</f>
        <v>0</v>
      </c>
      <c r="N986" t="e">
        <f t="shared" ref="N986:N1029" ca="1" si="182">M986/M985-1</f>
        <v>#DIV/0!</v>
      </c>
      <c r="O986" s="14" t="e">
        <f t="shared" ref="O986:O1029" ca="1" si="183">N986-((1+E986/100)^(1/252)-1)</f>
        <v>#DIV/0!</v>
      </c>
      <c r="P986" s="14" t="e">
        <f t="shared" ref="P986:P1029" ca="1" si="184">(O986-O$7)^2</f>
        <v>#DIV/0!</v>
      </c>
      <c r="Q986" s="14" t="e">
        <f t="shared" ref="Q986:Q1029" ca="1" si="185">IF(O986&lt;0,(O986-O$7)^2,"")</f>
        <v>#DIV/0!</v>
      </c>
      <c r="R986" t="e">
        <f t="shared" ref="R986:R1029" ca="1" si="186">(N986+1)*R985</f>
        <v>#DIV/0!</v>
      </c>
      <c r="S986" t="str">
        <f t="shared" si="177"/>
        <v/>
      </c>
      <c r="T986" s="17" t="str">
        <f>IF(S986=1,R986/INDEX($R962:$R$2011,MATCH(1,S962:S985,0),1)-1,"")</f>
        <v/>
      </c>
      <c r="U986" s="16" t="str">
        <f t="shared" si="178"/>
        <v/>
      </c>
      <c r="V986" s="14" t="str">
        <f t="shared" si="179"/>
        <v/>
      </c>
      <c r="W986" s="14" t="str">
        <f t="shared" si="180"/>
        <v/>
      </c>
    </row>
    <row r="987" spans="2:23" x14ac:dyDescent="0.25">
      <c r="B987" s="1">
        <v>41577</v>
      </c>
      <c r="C987" s="13">
        <f>ROW()</f>
        <v>987</v>
      </c>
      <c r="E987">
        <f t="shared" si="181"/>
        <v>0</v>
      </c>
      <c r="M987">
        <f ca="1">INDIRECT(J$13&amp;ROW())</f>
        <v>0</v>
      </c>
      <c r="N987" t="e">
        <f t="shared" ca="1" si="182"/>
        <v>#DIV/0!</v>
      </c>
      <c r="O987" s="14" t="e">
        <f t="shared" ca="1" si="183"/>
        <v>#DIV/0!</v>
      </c>
      <c r="P987" s="14" t="e">
        <f t="shared" ca="1" si="184"/>
        <v>#DIV/0!</v>
      </c>
      <c r="Q987" s="14" t="e">
        <f t="shared" ca="1" si="185"/>
        <v>#DIV/0!</v>
      </c>
      <c r="R987" t="e">
        <f t="shared" ca="1" si="186"/>
        <v>#DIV/0!</v>
      </c>
      <c r="S987" t="str">
        <f t="shared" si="177"/>
        <v/>
      </c>
      <c r="T987" s="17" t="str">
        <f>IF(S987=1,R987/INDEX($R963:$R$2011,MATCH(1,S963:S986,0),1)-1,"")</f>
        <v/>
      </c>
      <c r="U987" s="16" t="str">
        <f t="shared" si="178"/>
        <v/>
      </c>
      <c r="V987" s="14" t="str">
        <f t="shared" si="179"/>
        <v/>
      </c>
      <c r="W987" s="14" t="str">
        <f t="shared" si="180"/>
        <v/>
      </c>
    </row>
    <row r="988" spans="2:23" x14ac:dyDescent="0.25">
      <c r="B988" s="1">
        <v>41578</v>
      </c>
      <c r="C988" s="13">
        <f>ROW()</f>
        <v>988</v>
      </c>
      <c r="E988">
        <f t="shared" si="181"/>
        <v>0</v>
      </c>
      <c r="M988">
        <f ca="1">INDIRECT(J$13&amp;ROW())</f>
        <v>0</v>
      </c>
      <c r="N988" t="e">
        <f t="shared" ca="1" si="182"/>
        <v>#DIV/0!</v>
      </c>
      <c r="O988" s="14" t="e">
        <f t="shared" ca="1" si="183"/>
        <v>#DIV/0!</v>
      </c>
      <c r="P988" s="14" t="e">
        <f t="shared" ca="1" si="184"/>
        <v>#DIV/0!</v>
      </c>
      <c r="Q988" s="14" t="e">
        <f t="shared" ca="1" si="185"/>
        <v>#DIV/0!</v>
      </c>
      <c r="R988" t="e">
        <f t="shared" ca="1" si="186"/>
        <v>#DIV/0!</v>
      </c>
      <c r="S988">
        <f t="shared" si="177"/>
        <v>1</v>
      </c>
      <c r="T988" s="17" t="e">
        <f ca="1">IF(S988=1,R988/INDEX($R964:$R$2011,MATCH(1,S964:S987,0),1)-1,"")</f>
        <v>#DIV/0!</v>
      </c>
      <c r="U988" s="16" t="e">
        <f t="shared" ca="1" si="178"/>
        <v>#DIV/0!</v>
      </c>
      <c r="V988" s="14" t="e">
        <f t="shared" ca="1" si="179"/>
        <v>#DIV/0!</v>
      </c>
      <c r="W988" s="14" t="e">
        <f t="shared" ca="1" si="180"/>
        <v>#DIV/0!</v>
      </c>
    </row>
    <row r="989" spans="2:23" x14ac:dyDescent="0.25">
      <c r="B989" s="1">
        <v>41579</v>
      </c>
      <c r="C989" s="13">
        <f>ROW()</f>
        <v>989</v>
      </c>
      <c r="E989">
        <f t="shared" si="181"/>
        <v>0</v>
      </c>
      <c r="M989">
        <f ca="1">INDIRECT(J$13&amp;ROW())</f>
        <v>0</v>
      </c>
      <c r="N989" t="e">
        <f t="shared" ca="1" si="182"/>
        <v>#DIV/0!</v>
      </c>
      <c r="O989" s="14" t="e">
        <f t="shared" ca="1" si="183"/>
        <v>#DIV/0!</v>
      </c>
      <c r="P989" s="14" t="e">
        <f t="shared" ca="1" si="184"/>
        <v>#DIV/0!</v>
      </c>
      <c r="Q989" s="14" t="e">
        <f t="shared" ca="1" si="185"/>
        <v>#DIV/0!</v>
      </c>
      <c r="R989" t="e">
        <f t="shared" ca="1" si="186"/>
        <v>#DIV/0!</v>
      </c>
      <c r="S989" t="str">
        <f t="shared" si="177"/>
        <v/>
      </c>
      <c r="T989" s="17" t="str">
        <f>IF(S989=1,R989/INDEX($R965:$R$2011,MATCH(1,S965:S988,0),1)-1,"")</f>
        <v/>
      </c>
      <c r="U989" s="16" t="str">
        <f t="shared" si="178"/>
        <v/>
      </c>
      <c r="V989" s="14" t="str">
        <f t="shared" si="179"/>
        <v/>
      </c>
      <c r="W989" s="14" t="str">
        <f t="shared" si="180"/>
        <v/>
      </c>
    </row>
    <row r="990" spans="2:23" x14ac:dyDescent="0.25">
      <c r="B990" s="1">
        <v>41582</v>
      </c>
      <c r="C990" s="13">
        <f>ROW()</f>
        <v>990</v>
      </c>
      <c r="E990">
        <f t="shared" si="181"/>
        <v>0</v>
      </c>
      <c r="M990">
        <f ca="1">INDIRECT(J$13&amp;ROW())</f>
        <v>0</v>
      </c>
      <c r="N990" t="e">
        <f t="shared" ca="1" si="182"/>
        <v>#DIV/0!</v>
      </c>
      <c r="O990" s="14" t="e">
        <f t="shared" ca="1" si="183"/>
        <v>#DIV/0!</v>
      </c>
      <c r="P990" s="14" t="e">
        <f t="shared" ca="1" si="184"/>
        <v>#DIV/0!</v>
      </c>
      <c r="Q990" s="14" t="e">
        <f t="shared" ca="1" si="185"/>
        <v>#DIV/0!</v>
      </c>
      <c r="R990" t="e">
        <f t="shared" ca="1" si="186"/>
        <v>#DIV/0!</v>
      </c>
      <c r="S990" t="str">
        <f t="shared" si="177"/>
        <v/>
      </c>
      <c r="T990" s="17" t="str">
        <f>IF(S990=1,R990/INDEX($R966:$R$2011,MATCH(1,S966:S989,0),1)-1,"")</f>
        <v/>
      </c>
      <c r="U990" s="16" t="str">
        <f t="shared" si="178"/>
        <v/>
      </c>
      <c r="V990" s="14" t="str">
        <f t="shared" si="179"/>
        <v/>
      </c>
      <c r="W990" s="14" t="str">
        <f t="shared" si="180"/>
        <v/>
      </c>
    </row>
    <row r="991" spans="2:23" x14ac:dyDescent="0.25">
      <c r="B991" s="1">
        <v>41583</v>
      </c>
      <c r="C991" s="13">
        <f>ROW()</f>
        <v>991</v>
      </c>
      <c r="E991">
        <f t="shared" si="181"/>
        <v>0</v>
      </c>
      <c r="M991">
        <f ca="1">INDIRECT(J$13&amp;ROW())</f>
        <v>0</v>
      </c>
      <c r="N991" t="e">
        <f t="shared" ca="1" si="182"/>
        <v>#DIV/0!</v>
      </c>
      <c r="O991" s="14" t="e">
        <f t="shared" ca="1" si="183"/>
        <v>#DIV/0!</v>
      </c>
      <c r="P991" s="14" t="e">
        <f t="shared" ca="1" si="184"/>
        <v>#DIV/0!</v>
      </c>
      <c r="Q991" s="14" t="e">
        <f t="shared" ca="1" si="185"/>
        <v>#DIV/0!</v>
      </c>
      <c r="R991" t="e">
        <f t="shared" ca="1" si="186"/>
        <v>#DIV/0!</v>
      </c>
      <c r="S991" t="str">
        <f t="shared" si="177"/>
        <v/>
      </c>
      <c r="T991" s="17" t="str">
        <f>IF(S991=1,R991/INDEX($R967:$R$2011,MATCH(1,S967:S990,0),1)-1,"")</f>
        <v/>
      </c>
      <c r="U991" s="16" t="str">
        <f t="shared" si="178"/>
        <v/>
      </c>
      <c r="V991" s="14" t="str">
        <f t="shared" si="179"/>
        <v/>
      </c>
      <c r="W991" s="14" t="str">
        <f t="shared" si="180"/>
        <v/>
      </c>
    </row>
    <row r="992" spans="2:23" x14ac:dyDescent="0.25">
      <c r="B992" s="1">
        <v>41584</v>
      </c>
      <c r="C992" s="13">
        <f>ROW()</f>
        <v>992</v>
      </c>
      <c r="E992">
        <f t="shared" si="181"/>
        <v>0</v>
      </c>
      <c r="M992">
        <f ca="1">INDIRECT(J$13&amp;ROW())</f>
        <v>0</v>
      </c>
      <c r="N992" t="e">
        <f t="shared" ca="1" si="182"/>
        <v>#DIV/0!</v>
      </c>
      <c r="O992" s="14" t="e">
        <f t="shared" ca="1" si="183"/>
        <v>#DIV/0!</v>
      </c>
      <c r="P992" s="14" t="e">
        <f t="shared" ca="1" si="184"/>
        <v>#DIV/0!</v>
      </c>
      <c r="Q992" s="14" t="e">
        <f t="shared" ca="1" si="185"/>
        <v>#DIV/0!</v>
      </c>
      <c r="R992" t="e">
        <f t="shared" ca="1" si="186"/>
        <v>#DIV/0!</v>
      </c>
      <c r="S992" t="str">
        <f t="shared" si="177"/>
        <v/>
      </c>
      <c r="T992" s="17" t="str">
        <f>IF(S992=1,R992/INDEX($R968:$R$2011,MATCH(1,S968:S991,0),1)-1,"")</f>
        <v/>
      </c>
      <c r="U992" s="16" t="str">
        <f t="shared" si="178"/>
        <v/>
      </c>
      <c r="V992" s="14" t="str">
        <f t="shared" si="179"/>
        <v/>
      </c>
      <c r="W992" s="14" t="str">
        <f t="shared" si="180"/>
        <v/>
      </c>
    </row>
    <row r="993" spans="2:23" x14ac:dyDescent="0.25">
      <c r="B993" s="1">
        <v>41585</v>
      </c>
      <c r="C993" s="13">
        <f>ROW()</f>
        <v>993</v>
      </c>
      <c r="E993">
        <f t="shared" si="181"/>
        <v>0</v>
      </c>
      <c r="M993">
        <f ca="1">INDIRECT(J$13&amp;ROW())</f>
        <v>0</v>
      </c>
      <c r="N993" t="e">
        <f t="shared" ca="1" si="182"/>
        <v>#DIV/0!</v>
      </c>
      <c r="O993" s="14" t="e">
        <f t="shared" ca="1" si="183"/>
        <v>#DIV/0!</v>
      </c>
      <c r="P993" s="14" t="e">
        <f t="shared" ca="1" si="184"/>
        <v>#DIV/0!</v>
      </c>
      <c r="Q993" s="14" t="e">
        <f t="shared" ca="1" si="185"/>
        <v>#DIV/0!</v>
      </c>
      <c r="R993" t="e">
        <f t="shared" ca="1" si="186"/>
        <v>#DIV/0!</v>
      </c>
      <c r="S993" t="str">
        <f t="shared" si="177"/>
        <v/>
      </c>
      <c r="T993" s="17" t="str">
        <f>IF(S993=1,R993/INDEX($R969:$R$2011,MATCH(1,S969:S992,0),1)-1,"")</f>
        <v/>
      </c>
      <c r="U993" s="16" t="str">
        <f t="shared" si="178"/>
        <v/>
      </c>
      <c r="V993" s="14" t="str">
        <f t="shared" si="179"/>
        <v/>
      </c>
      <c r="W993" s="14" t="str">
        <f t="shared" si="180"/>
        <v/>
      </c>
    </row>
    <row r="994" spans="2:23" x14ac:dyDescent="0.25">
      <c r="B994" s="1">
        <v>41586</v>
      </c>
      <c r="C994" s="13">
        <f>ROW()</f>
        <v>994</v>
      </c>
      <c r="E994">
        <f t="shared" si="181"/>
        <v>0</v>
      </c>
      <c r="M994">
        <f ca="1">INDIRECT(J$13&amp;ROW())</f>
        <v>0</v>
      </c>
      <c r="N994" t="e">
        <f t="shared" ca="1" si="182"/>
        <v>#DIV/0!</v>
      </c>
      <c r="O994" s="14" t="e">
        <f t="shared" ca="1" si="183"/>
        <v>#DIV/0!</v>
      </c>
      <c r="P994" s="14" t="e">
        <f t="shared" ca="1" si="184"/>
        <v>#DIV/0!</v>
      </c>
      <c r="Q994" s="14" t="e">
        <f t="shared" ca="1" si="185"/>
        <v>#DIV/0!</v>
      </c>
      <c r="R994" t="e">
        <f t="shared" ca="1" si="186"/>
        <v>#DIV/0!</v>
      </c>
      <c r="S994" t="str">
        <f t="shared" si="177"/>
        <v/>
      </c>
      <c r="T994" s="17" t="str">
        <f>IF(S994=1,R994/INDEX($R970:$R$2011,MATCH(1,S970:S993,0),1)-1,"")</f>
        <v/>
      </c>
      <c r="U994" s="16" t="str">
        <f t="shared" si="178"/>
        <v/>
      </c>
      <c r="V994" s="14" t="str">
        <f t="shared" si="179"/>
        <v/>
      </c>
      <c r="W994" s="14" t="str">
        <f t="shared" si="180"/>
        <v/>
      </c>
    </row>
    <row r="995" spans="2:23" x14ac:dyDescent="0.25">
      <c r="B995" s="1">
        <v>41589</v>
      </c>
      <c r="C995" s="13">
        <f>ROW()</f>
        <v>995</v>
      </c>
      <c r="E995">
        <f t="shared" si="181"/>
        <v>0</v>
      </c>
      <c r="M995">
        <f ca="1">INDIRECT(J$13&amp;ROW())</f>
        <v>0</v>
      </c>
      <c r="N995" t="e">
        <f t="shared" ca="1" si="182"/>
        <v>#DIV/0!</v>
      </c>
      <c r="O995" s="14" t="e">
        <f t="shared" ca="1" si="183"/>
        <v>#DIV/0!</v>
      </c>
      <c r="P995" s="14" t="e">
        <f t="shared" ca="1" si="184"/>
        <v>#DIV/0!</v>
      </c>
      <c r="Q995" s="14" t="e">
        <f t="shared" ca="1" si="185"/>
        <v>#DIV/0!</v>
      </c>
      <c r="R995" t="e">
        <f t="shared" ca="1" si="186"/>
        <v>#DIV/0!</v>
      </c>
      <c r="S995" t="str">
        <f t="shared" si="177"/>
        <v/>
      </c>
      <c r="T995" s="17" t="str">
        <f>IF(S995=1,R995/INDEX($R971:$R$2011,MATCH(1,S971:S994,0),1)-1,"")</f>
        <v/>
      </c>
      <c r="U995" s="16" t="str">
        <f t="shared" si="178"/>
        <v/>
      </c>
      <c r="V995" s="14" t="str">
        <f t="shared" si="179"/>
        <v/>
      </c>
      <c r="W995" s="14" t="str">
        <f t="shared" si="180"/>
        <v/>
      </c>
    </row>
    <row r="996" spans="2:23" x14ac:dyDescent="0.25">
      <c r="B996" s="1">
        <v>41590</v>
      </c>
      <c r="C996" s="13">
        <f>ROW()</f>
        <v>996</v>
      </c>
      <c r="E996">
        <f t="shared" si="181"/>
        <v>0</v>
      </c>
      <c r="M996">
        <f ca="1">INDIRECT(J$13&amp;ROW())</f>
        <v>0</v>
      </c>
      <c r="N996" t="e">
        <f t="shared" ca="1" si="182"/>
        <v>#DIV/0!</v>
      </c>
      <c r="O996" s="14" t="e">
        <f t="shared" ca="1" si="183"/>
        <v>#DIV/0!</v>
      </c>
      <c r="P996" s="14" t="e">
        <f t="shared" ca="1" si="184"/>
        <v>#DIV/0!</v>
      </c>
      <c r="Q996" s="14" t="e">
        <f t="shared" ca="1" si="185"/>
        <v>#DIV/0!</v>
      </c>
      <c r="R996" t="e">
        <f t="shared" ca="1" si="186"/>
        <v>#DIV/0!</v>
      </c>
      <c r="S996" t="str">
        <f t="shared" si="177"/>
        <v/>
      </c>
      <c r="T996" s="17" t="str">
        <f>IF(S996=1,R996/INDEX($R972:$R$2011,MATCH(1,S972:S995,0),1)-1,"")</f>
        <v/>
      </c>
      <c r="U996" s="16" t="str">
        <f t="shared" si="178"/>
        <v/>
      </c>
      <c r="V996" s="14" t="str">
        <f t="shared" si="179"/>
        <v/>
      </c>
      <c r="W996" s="14" t="str">
        <f t="shared" si="180"/>
        <v/>
      </c>
    </row>
    <row r="997" spans="2:23" x14ac:dyDescent="0.25">
      <c r="B997" s="1">
        <v>41591</v>
      </c>
      <c r="C997" s="13">
        <f>ROW()</f>
        <v>997</v>
      </c>
      <c r="E997">
        <f t="shared" si="181"/>
        <v>0</v>
      </c>
      <c r="M997">
        <f ca="1">INDIRECT(J$13&amp;ROW())</f>
        <v>0</v>
      </c>
      <c r="N997" t="e">
        <f t="shared" ca="1" si="182"/>
        <v>#DIV/0!</v>
      </c>
      <c r="O997" s="14" t="e">
        <f t="shared" ca="1" si="183"/>
        <v>#DIV/0!</v>
      </c>
      <c r="P997" s="14" t="e">
        <f t="shared" ca="1" si="184"/>
        <v>#DIV/0!</v>
      </c>
      <c r="Q997" s="14" t="e">
        <f t="shared" ca="1" si="185"/>
        <v>#DIV/0!</v>
      </c>
      <c r="R997" t="e">
        <f t="shared" ca="1" si="186"/>
        <v>#DIV/0!</v>
      </c>
      <c r="S997" t="str">
        <f t="shared" si="177"/>
        <v/>
      </c>
      <c r="T997" s="17" t="str">
        <f>IF(S997=1,R997/INDEX($R973:$R$2011,MATCH(1,S973:S996,0),1)-1,"")</f>
        <v/>
      </c>
      <c r="U997" s="16" t="str">
        <f t="shared" si="178"/>
        <v/>
      </c>
      <c r="V997" s="14" t="str">
        <f t="shared" si="179"/>
        <v/>
      </c>
      <c r="W997" s="14" t="str">
        <f t="shared" si="180"/>
        <v/>
      </c>
    </row>
    <row r="998" spans="2:23" x14ac:dyDescent="0.25">
      <c r="B998" s="1">
        <v>41592</v>
      </c>
      <c r="C998" s="13">
        <f>ROW()</f>
        <v>998</v>
      </c>
      <c r="E998">
        <f t="shared" si="181"/>
        <v>0</v>
      </c>
      <c r="M998">
        <f ca="1">INDIRECT(J$13&amp;ROW())</f>
        <v>0</v>
      </c>
      <c r="N998" t="e">
        <f t="shared" ca="1" si="182"/>
        <v>#DIV/0!</v>
      </c>
      <c r="O998" s="14" t="e">
        <f t="shared" ca="1" si="183"/>
        <v>#DIV/0!</v>
      </c>
      <c r="P998" s="14" t="e">
        <f t="shared" ca="1" si="184"/>
        <v>#DIV/0!</v>
      </c>
      <c r="Q998" s="14" t="e">
        <f t="shared" ca="1" si="185"/>
        <v>#DIV/0!</v>
      </c>
      <c r="R998" t="e">
        <f t="shared" ca="1" si="186"/>
        <v>#DIV/0!</v>
      </c>
      <c r="S998" t="str">
        <f t="shared" si="177"/>
        <v/>
      </c>
      <c r="T998" s="17" t="str">
        <f>IF(S998=1,R998/INDEX($R974:$R$2011,MATCH(1,S974:S997,0),1)-1,"")</f>
        <v/>
      </c>
      <c r="U998" s="16" t="str">
        <f t="shared" si="178"/>
        <v/>
      </c>
      <c r="V998" s="14" t="str">
        <f t="shared" si="179"/>
        <v/>
      </c>
      <c r="W998" s="14" t="str">
        <f t="shared" si="180"/>
        <v/>
      </c>
    </row>
    <row r="999" spans="2:23" x14ac:dyDescent="0.25">
      <c r="B999" s="1">
        <v>41593</v>
      </c>
      <c r="C999" s="13">
        <f>ROW()</f>
        <v>999</v>
      </c>
      <c r="E999">
        <f t="shared" si="181"/>
        <v>0</v>
      </c>
      <c r="M999">
        <f ca="1">INDIRECT(J$13&amp;ROW())</f>
        <v>0</v>
      </c>
      <c r="N999" t="e">
        <f t="shared" ca="1" si="182"/>
        <v>#DIV/0!</v>
      </c>
      <c r="O999" s="14" t="e">
        <f t="shared" ca="1" si="183"/>
        <v>#DIV/0!</v>
      </c>
      <c r="P999" s="14" t="e">
        <f t="shared" ca="1" si="184"/>
        <v>#DIV/0!</v>
      </c>
      <c r="Q999" s="14" t="e">
        <f t="shared" ca="1" si="185"/>
        <v>#DIV/0!</v>
      </c>
      <c r="R999" t="e">
        <f t="shared" ca="1" si="186"/>
        <v>#DIV/0!</v>
      </c>
      <c r="S999" t="str">
        <f t="shared" si="177"/>
        <v/>
      </c>
      <c r="T999" s="17" t="str">
        <f>IF(S999=1,R999/INDEX($R975:$R$2011,MATCH(1,S975:S998,0),1)-1,"")</f>
        <v/>
      </c>
      <c r="U999" s="16" t="str">
        <f t="shared" si="178"/>
        <v/>
      </c>
      <c r="V999" s="14" t="str">
        <f t="shared" si="179"/>
        <v/>
      </c>
      <c r="W999" s="14" t="str">
        <f t="shared" si="180"/>
        <v/>
      </c>
    </row>
    <row r="1000" spans="2:23" x14ac:dyDescent="0.25">
      <c r="B1000" s="1">
        <v>41596</v>
      </c>
      <c r="C1000" s="13">
        <f>ROW()</f>
        <v>1000</v>
      </c>
      <c r="E1000">
        <f t="shared" si="181"/>
        <v>0</v>
      </c>
      <c r="M1000">
        <f ca="1">INDIRECT(J$13&amp;ROW())</f>
        <v>0</v>
      </c>
      <c r="N1000" t="e">
        <f t="shared" ca="1" si="182"/>
        <v>#DIV/0!</v>
      </c>
      <c r="O1000" s="14" t="e">
        <f t="shared" ca="1" si="183"/>
        <v>#DIV/0!</v>
      </c>
      <c r="P1000" s="14" t="e">
        <f t="shared" ca="1" si="184"/>
        <v>#DIV/0!</v>
      </c>
      <c r="Q1000" s="14" t="e">
        <f t="shared" ca="1" si="185"/>
        <v>#DIV/0!</v>
      </c>
      <c r="R1000" t="e">
        <f t="shared" ca="1" si="186"/>
        <v>#DIV/0!</v>
      </c>
      <c r="S1000" t="str">
        <f t="shared" si="177"/>
        <v/>
      </c>
      <c r="T1000" s="17" t="str">
        <f>IF(S1000=1,R1000/INDEX($R976:$R$2011,MATCH(1,S976:S999,0),1)-1,"")</f>
        <v/>
      </c>
      <c r="U1000" s="16" t="str">
        <f t="shared" si="178"/>
        <v/>
      </c>
      <c r="V1000" s="14" t="str">
        <f t="shared" si="179"/>
        <v/>
      </c>
      <c r="W1000" s="14" t="str">
        <f t="shared" si="180"/>
        <v/>
      </c>
    </row>
    <row r="1001" spans="2:23" x14ac:dyDescent="0.25">
      <c r="B1001" s="1">
        <v>41597</v>
      </c>
      <c r="C1001" s="13">
        <f>ROW()</f>
        <v>1001</v>
      </c>
      <c r="E1001">
        <f t="shared" si="181"/>
        <v>0</v>
      </c>
      <c r="M1001">
        <f ca="1">INDIRECT(J$13&amp;ROW())</f>
        <v>0</v>
      </c>
      <c r="N1001" t="e">
        <f t="shared" ca="1" si="182"/>
        <v>#DIV/0!</v>
      </c>
      <c r="O1001" s="14" t="e">
        <f t="shared" ca="1" si="183"/>
        <v>#DIV/0!</v>
      </c>
      <c r="P1001" s="14" t="e">
        <f t="shared" ca="1" si="184"/>
        <v>#DIV/0!</v>
      </c>
      <c r="Q1001" s="14" t="e">
        <f t="shared" ca="1" si="185"/>
        <v>#DIV/0!</v>
      </c>
      <c r="R1001" t="e">
        <f t="shared" ca="1" si="186"/>
        <v>#DIV/0!</v>
      </c>
      <c r="S1001" t="str">
        <f t="shared" si="177"/>
        <v/>
      </c>
      <c r="T1001" s="17" t="str">
        <f>IF(S1001=1,R1001/INDEX($R977:$R$2011,MATCH(1,S977:S1000,0),1)-1,"")</f>
        <v/>
      </c>
      <c r="U1001" s="16" t="str">
        <f t="shared" si="178"/>
        <v/>
      </c>
      <c r="V1001" s="14" t="str">
        <f t="shared" si="179"/>
        <v/>
      </c>
      <c r="W1001" s="14" t="str">
        <f t="shared" si="180"/>
        <v/>
      </c>
    </row>
    <row r="1002" spans="2:23" x14ac:dyDescent="0.25">
      <c r="B1002" s="1">
        <v>41598</v>
      </c>
      <c r="C1002" s="13">
        <f>ROW()</f>
        <v>1002</v>
      </c>
      <c r="E1002">
        <f t="shared" si="181"/>
        <v>0</v>
      </c>
      <c r="M1002">
        <f ca="1">INDIRECT(J$13&amp;ROW())</f>
        <v>0</v>
      </c>
      <c r="N1002" t="e">
        <f t="shared" ca="1" si="182"/>
        <v>#DIV/0!</v>
      </c>
      <c r="O1002" s="14" t="e">
        <f t="shared" ca="1" si="183"/>
        <v>#DIV/0!</v>
      </c>
      <c r="P1002" s="14" t="e">
        <f t="shared" ca="1" si="184"/>
        <v>#DIV/0!</v>
      </c>
      <c r="Q1002" s="14" t="e">
        <f t="shared" ca="1" si="185"/>
        <v>#DIV/0!</v>
      </c>
      <c r="R1002" t="e">
        <f t="shared" ca="1" si="186"/>
        <v>#DIV/0!</v>
      </c>
      <c r="S1002" t="str">
        <f t="shared" si="177"/>
        <v/>
      </c>
      <c r="T1002" s="17" t="str">
        <f>IF(S1002=1,R1002/INDEX($R978:$R$2011,MATCH(1,S978:S1001,0),1)-1,"")</f>
        <v/>
      </c>
      <c r="U1002" s="16" t="str">
        <f t="shared" si="178"/>
        <v/>
      </c>
      <c r="V1002" s="14" t="str">
        <f t="shared" si="179"/>
        <v/>
      </c>
      <c r="W1002" s="14" t="str">
        <f t="shared" si="180"/>
        <v/>
      </c>
    </row>
    <row r="1003" spans="2:23" x14ac:dyDescent="0.25">
      <c r="B1003" s="1">
        <v>41599</v>
      </c>
      <c r="C1003" s="13">
        <f>ROW()</f>
        <v>1003</v>
      </c>
      <c r="E1003">
        <f t="shared" si="181"/>
        <v>0</v>
      </c>
      <c r="M1003">
        <f ca="1">INDIRECT(J$13&amp;ROW())</f>
        <v>0</v>
      </c>
      <c r="N1003" t="e">
        <f t="shared" ca="1" si="182"/>
        <v>#DIV/0!</v>
      </c>
      <c r="O1003" s="14" t="e">
        <f t="shared" ca="1" si="183"/>
        <v>#DIV/0!</v>
      </c>
      <c r="P1003" s="14" t="e">
        <f t="shared" ca="1" si="184"/>
        <v>#DIV/0!</v>
      </c>
      <c r="Q1003" s="14" t="e">
        <f t="shared" ca="1" si="185"/>
        <v>#DIV/0!</v>
      </c>
      <c r="R1003" t="e">
        <f t="shared" ca="1" si="186"/>
        <v>#DIV/0!</v>
      </c>
      <c r="S1003" t="str">
        <f t="shared" ref="S1003:S1029" si="187">IF(MONTH(B1004)&lt;&gt;MONTH(B1003),1,"")</f>
        <v/>
      </c>
      <c r="T1003" s="17" t="str">
        <f>IF(S1003=1,R1003/INDEX($R979:$R$2011,MATCH(1,S979:S1002,0),1)-1,"")</f>
        <v/>
      </c>
      <c r="U1003" s="16" t="str">
        <f t="shared" ref="U1003:U1029" si="188">IF(S1003=1,T1003-((1+E1003/100)^(1/12)-1),"")</f>
        <v/>
      </c>
      <c r="V1003" s="14" t="str">
        <f t="shared" ref="V1003:V1029" si="189">IF(S1003=1,(U1003-U$7)^2,"")</f>
        <v/>
      </c>
      <c r="W1003" s="14" t="str">
        <f t="shared" ref="W1003:W1029" si="190">IF(U1003&lt;0,(U1003-U$7)^2,"")</f>
        <v/>
      </c>
    </row>
    <row r="1004" spans="2:23" x14ac:dyDescent="0.25">
      <c r="B1004" s="1">
        <v>41600</v>
      </c>
      <c r="C1004" s="13">
        <f>ROW()</f>
        <v>1004</v>
      </c>
      <c r="E1004">
        <f t="shared" si="181"/>
        <v>0</v>
      </c>
      <c r="M1004">
        <f ca="1">INDIRECT(J$13&amp;ROW())</f>
        <v>0</v>
      </c>
      <c r="N1004" t="e">
        <f t="shared" ca="1" si="182"/>
        <v>#DIV/0!</v>
      </c>
      <c r="O1004" s="14" t="e">
        <f t="shared" ca="1" si="183"/>
        <v>#DIV/0!</v>
      </c>
      <c r="P1004" s="14" t="e">
        <f t="shared" ca="1" si="184"/>
        <v>#DIV/0!</v>
      </c>
      <c r="Q1004" s="14" t="e">
        <f t="shared" ca="1" si="185"/>
        <v>#DIV/0!</v>
      </c>
      <c r="R1004" t="e">
        <f t="shared" ca="1" si="186"/>
        <v>#DIV/0!</v>
      </c>
      <c r="S1004" t="str">
        <f t="shared" si="187"/>
        <v/>
      </c>
      <c r="T1004" s="17" t="str">
        <f>IF(S1004=1,R1004/INDEX($R980:$R$2011,MATCH(1,S980:S1003,0),1)-1,"")</f>
        <v/>
      </c>
      <c r="U1004" s="16" t="str">
        <f t="shared" si="188"/>
        <v/>
      </c>
      <c r="V1004" s="14" t="str">
        <f t="shared" si="189"/>
        <v/>
      </c>
      <c r="W1004" s="14" t="str">
        <f t="shared" si="190"/>
        <v/>
      </c>
    </row>
    <row r="1005" spans="2:23" x14ac:dyDescent="0.25">
      <c r="B1005" s="1">
        <v>41603</v>
      </c>
      <c r="C1005" s="13">
        <f>ROW()</f>
        <v>1005</v>
      </c>
      <c r="E1005">
        <f t="shared" si="181"/>
        <v>0</v>
      </c>
      <c r="M1005">
        <f ca="1">INDIRECT(J$13&amp;ROW())</f>
        <v>0</v>
      </c>
      <c r="N1005" t="e">
        <f t="shared" ca="1" si="182"/>
        <v>#DIV/0!</v>
      </c>
      <c r="O1005" s="14" t="e">
        <f t="shared" ca="1" si="183"/>
        <v>#DIV/0!</v>
      </c>
      <c r="P1005" s="14" t="e">
        <f t="shared" ca="1" si="184"/>
        <v>#DIV/0!</v>
      </c>
      <c r="Q1005" s="14" t="e">
        <f t="shared" ca="1" si="185"/>
        <v>#DIV/0!</v>
      </c>
      <c r="R1005" t="e">
        <f t="shared" ca="1" si="186"/>
        <v>#DIV/0!</v>
      </c>
      <c r="S1005" t="str">
        <f t="shared" si="187"/>
        <v/>
      </c>
      <c r="T1005" s="17" t="str">
        <f>IF(S1005=1,R1005/INDEX($R981:$R$2011,MATCH(1,S981:S1004,0),1)-1,"")</f>
        <v/>
      </c>
      <c r="U1005" s="16" t="str">
        <f t="shared" si="188"/>
        <v/>
      </c>
      <c r="V1005" s="14" t="str">
        <f t="shared" si="189"/>
        <v/>
      </c>
      <c r="W1005" s="14" t="str">
        <f t="shared" si="190"/>
        <v/>
      </c>
    </row>
    <row r="1006" spans="2:23" x14ac:dyDescent="0.25">
      <c r="B1006" s="1">
        <v>41604</v>
      </c>
      <c r="C1006" s="13">
        <f>ROW()</f>
        <v>1006</v>
      </c>
      <c r="E1006">
        <f t="shared" si="181"/>
        <v>0</v>
      </c>
      <c r="M1006">
        <f ca="1">INDIRECT(J$13&amp;ROW())</f>
        <v>0</v>
      </c>
      <c r="N1006" t="e">
        <f t="shared" ca="1" si="182"/>
        <v>#DIV/0!</v>
      </c>
      <c r="O1006" s="14" t="e">
        <f t="shared" ca="1" si="183"/>
        <v>#DIV/0!</v>
      </c>
      <c r="P1006" s="14" t="e">
        <f t="shared" ca="1" si="184"/>
        <v>#DIV/0!</v>
      </c>
      <c r="Q1006" s="14" t="e">
        <f t="shared" ca="1" si="185"/>
        <v>#DIV/0!</v>
      </c>
      <c r="R1006" t="e">
        <f t="shared" ca="1" si="186"/>
        <v>#DIV/0!</v>
      </c>
      <c r="S1006" t="str">
        <f t="shared" si="187"/>
        <v/>
      </c>
      <c r="T1006" s="17" t="str">
        <f>IF(S1006=1,R1006/INDEX($R982:$R$2011,MATCH(1,S982:S1005,0),1)-1,"")</f>
        <v/>
      </c>
      <c r="U1006" s="16" t="str">
        <f t="shared" si="188"/>
        <v/>
      </c>
      <c r="V1006" s="14" t="str">
        <f t="shared" si="189"/>
        <v/>
      </c>
      <c r="W1006" s="14" t="str">
        <f t="shared" si="190"/>
        <v/>
      </c>
    </row>
    <row r="1007" spans="2:23" x14ac:dyDescent="0.25">
      <c r="B1007" s="1">
        <v>41605</v>
      </c>
      <c r="C1007" s="13">
        <f>ROW()</f>
        <v>1007</v>
      </c>
      <c r="E1007">
        <f t="shared" si="181"/>
        <v>0</v>
      </c>
      <c r="M1007">
        <f ca="1">INDIRECT(J$13&amp;ROW())</f>
        <v>0</v>
      </c>
      <c r="N1007" t="e">
        <f t="shared" ca="1" si="182"/>
        <v>#DIV/0!</v>
      </c>
      <c r="O1007" s="14" t="e">
        <f t="shared" ca="1" si="183"/>
        <v>#DIV/0!</v>
      </c>
      <c r="P1007" s="14" t="e">
        <f t="shared" ca="1" si="184"/>
        <v>#DIV/0!</v>
      </c>
      <c r="Q1007" s="14" t="e">
        <f t="shared" ca="1" si="185"/>
        <v>#DIV/0!</v>
      </c>
      <c r="R1007" t="e">
        <f t="shared" ca="1" si="186"/>
        <v>#DIV/0!</v>
      </c>
      <c r="S1007" t="str">
        <f t="shared" si="187"/>
        <v/>
      </c>
      <c r="T1007" s="17" t="str">
        <f>IF(S1007=1,R1007/INDEX($R983:$R$2011,MATCH(1,S983:S1006,0),1)-1,"")</f>
        <v/>
      </c>
      <c r="U1007" s="16" t="str">
        <f t="shared" si="188"/>
        <v/>
      </c>
      <c r="V1007" s="14" t="str">
        <f t="shared" si="189"/>
        <v/>
      </c>
      <c r="W1007" s="14" t="str">
        <f t="shared" si="190"/>
        <v/>
      </c>
    </row>
    <row r="1008" spans="2:23" x14ac:dyDescent="0.25">
      <c r="B1008" s="1">
        <v>41607</v>
      </c>
      <c r="C1008" s="13">
        <f>ROW()</f>
        <v>1008</v>
      </c>
      <c r="E1008">
        <f t="shared" si="181"/>
        <v>0</v>
      </c>
      <c r="M1008">
        <f ca="1">INDIRECT(J$13&amp;ROW())</f>
        <v>0</v>
      </c>
      <c r="N1008" t="e">
        <f t="shared" ca="1" si="182"/>
        <v>#DIV/0!</v>
      </c>
      <c r="O1008" s="14" t="e">
        <f t="shared" ca="1" si="183"/>
        <v>#DIV/0!</v>
      </c>
      <c r="P1008" s="14" t="e">
        <f t="shared" ca="1" si="184"/>
        <v>#DIV/0!</v>
      </c>
      <c r="Q1008" s="14" t="e">
        <f t="shared" ca="1" si="185"/>
        <v>#DIV/0!</v>
      </c>
      <c r="R1008" t="e">
        <f t="shared" ca="1" si="186"/>
        <v>#DIV/0!</v>
      </c>
      <c r="S1008">
        <f t="shared" si="187"/>
        <v>1</v>
      </c>
      <c r="T1008" s="17" t="e">
        <f ca="1">IF(S1008=1,R1008/INDEX($R984:$R$2011,MATCH(1,S984:S1007,0),1)-1,"")</f>
        <v>#DIV/0!</v>
      </c>
      <c r="U1008" s="16" t="e">
        <f t="shared" ca="1" si="188"/>
        <v>#DIV/0!</v>
      </c>
      <c r="V1008" s="14" t="e">
        <f t="shared" ca="1" si="189"/>
        <v>#DIV/0!</v>
      </c>
      <c r="W1008" s="14" t="e">
        <f t="shared" ca="1" si="190"/>
        <v>#DIV/0!</v>
      </c>
    </row>
    <row r="1009" spans="2:23" x14ac:dyDescent="0.25">
      <c r="B1009" s="1">
        <v>41610</v>
      </c>
      <c r="C1009" s="13">
        <f>ROW()</f>
        <v>1009</v>
      </c>
      <c r="E1009">
        <f t="shared" si="181"/>
        <v>0</v>
      </c>
      <c r="M1009">
        <f ca="1">INDIRECT(J$13&amp;ROW())</f>
        <v>0</v>
      </c>
      <c r="N1009" t="e">
        <f t="shared" ca="1" si="182"/>
        <v>#DIV/0!</v>
      </c>
      <c r="O1009" s="14" t="e">
        <f t="shared" ca="1" si="183"/>
        <v>#DIV/0!</v>
      </c>
      <c r="P1009" s="14" t="e">
        <f t="shared" ca="1" si="184"/>
        <v>#DIV/0!</v>
      </c>
      <c r="Q1009" s="14" t="e">
        <f t="shared" ca="1" si="185"/>
        <v>#DIV/0!</v>
      </c>
      <c r="R1009" t="e">
        <f t="shared" ca="1" si="186"/>
        <v>#DIV/0!</v>
      </c>
      <c r="S1009" t="str">
        <f t="shared" si="187"/>
        <v/>
      </c>
      <c r="T1009" s="17" t="str">
        <f>IF(S1009=1,R1009/INDEX($R985:$R$2011,MATCH(1,S985:S1008,0),1)-1,"")</f>
        <v/>
      </c>
      <c r="U1009" s="16" t="str">
        <f t="shared" si="188"/>
        <v/>
      </c>
      <c r="V1009" s="14" t="str">
        <f t="shared" si="189"/>
        <v/>
      </c>
      <c r="W1009" s="14" t="str">
        <f t="shared" si="190"/>
        <v/>
      </c>
    </row>
    <row r="1010" spans="2:23" x14ac:dyDescent="0.25">
      <c r="B1010" s="1">
        <v>41611</v>
      </c>
      <c r="C1010" s="13">
        <f>ROW()</f>
        <v>1010</v>
      </c>
      <c r="E1010">
        <f t="shared" si="181"/>
        <v>0</v>
      </c>
      <c r="M1010">
        <f ca="1">INDIRECT(J$13&amp;ROW())</f>
        <v>0</v>
      </c>
      <c r="N1010" t="e">
        <f t="shared" ca="1" si="182"/>
        <v>#DIV/0!</v>
      </c>
      <c r="O1010" s="14" t="e">
        <f t="shared" ca="1" si="183"/>
        <v>#DIV/0!</v>
      </c>
      <c r="P1010" s="14" t="e">
        <f t="shared" ca="1" si="184"/>
        <v>#DIV/0!</v>
      </c>
      <c r="Q1010" s="14" t="e">
        <f t="shared" ca="1" si="185"/>
        <v>#DIV/0!</v>
      </c>
      <c r="R1010" t="e">
        <f t="shared" ca="1" si="186"/>
        <v>#DIV/0!</v>
      </c>
      <c r="S1010" t="str">
        <f t="shared" si="187"/>
        <v/>
      </c>
      <c r="T1010" s="17" t="str">
        <f>IF(S1010=1,R1010/INDEX($R986:$R$2011,MATCH(1,S986:S1009,0),1)-1,"")</f>
        <v/>
      </c>
      <c r="U1010" s="16" t="str">
        <f t="shared" si="188"/>
        <v/>
      </c>
      <c r="V1010" s="14" t="str">
        <f t="shared" si="189"/>
        <v/>
      </c>
      <c r="W1010" s="14" t="str">
        <f t="shared" si="190"/>
        <v/>
      </c>
    </row>
    <row r="1011" spans="2:23" x14ac:dyDescent="0.25">
      <c r="B1011" s="1">
        <v>41612</v>
      </c>
      <c r="C1011" s="13">
        <f>ROW()</f>
        <v>1011</v>
      </c>
      <c r="E1011">
        <f t="shared" si="181"/>
        <v>0</v>
      </c>
      <c r="M1011">
        <f ca="1">INDIRECT(J$13&amp;ROW())</f>
        <v>0</v>
      </c>
      <c r="N1011" t="e">
        <f t="shared" ca="1" si="182"/>
        <v>#DIV/0!</v>
      </c>
      <c r="O1011" s="14" t="e">
        <f t="shared" ca="1" si="183"/>
        <v>#DIV/0!</v>
      </c>
      <c r="P1011" s="14" t="e">
        <f t="shared" ca="1" si="184"/>
        <v>#DIV/0!</v>
      </c>
      <c r="Q1011" s="14" t="e">
        <f t="shared" ca="1" si="185"/>
        <v>#DIV/0!</v>
      </c>
      <c r="R1011" t="e">
        <f t="shared" ca="1" si="186"/>
        <v>#DIV/0!</v>
      </c>
      <c r="S1011" t="str">
        <f t="shared" si="187"/>
        <v/>
      </c>
      <c r="T1011" s="17" t="str">
        <f>IF(S1011=1,R1011/INDEX($R987:$R$2011,MATCH(1,S987:S1010,0),1)-1,"")</f>
        <v/>
      </c>
      <c r="U1011" s="16" t="str">
        <f t="shared" si="188"/>
        <v/>
      </c>
      <c r="V1011" s="14" t="str">
        <f t="shared" si="189"/>
        <v/>
      </c>
      <c r="W1011" s="14" t="str">
        <f t="shared" si="190"/>
        <v/>
      </c>
    </row>
    <row r="1012" spans="2:23" x14ac:dyDescent="0.25">
      <c r="B1012" s="1">
        <v>41613</v>
      </c>
      <c r="C1012" s="13">
        <f>ROW()</f>
        <v>1012</v>
      </c>
      <c r="E1012">
        <f t="shared" si="181"/>
        <v>0</v>
      </c>
      <c r="M1012">
        <f ca="1">INDIRECT(J$13&amp;ROW())</f>
        <v>0</v>
      </c>
      <c r="N1012" t="e">
        <f t="shared" ca="1" si="182"/>
        <v>#DIV/0!</v>
      </c>
      <c r="O1012" s="14" t="e">
        <f t="shared" ca="1" si="183"/>
        <v>#DIV/0!</v>
      </c>
      <c r="P1012" s="14" t="e">
        <f t="shared" ca="1" si="184"/>
        <v>#DIV/0!</v>
      </c>
      <c r="Q1012" s="14" t="e">
        <f t="shared" ca="1" si="185"/>
        <v>#DIV/0!</v>
      </c>
      <c r="R1012" t="e">
        <f t="shared" ca="1" si="186"/>
        <v>#DIV/0!</v>
      </c>
      <c r="S1012" t="str">
        <f t="shared" si="187"/>
        <v/>
      </c>
      <c r="T1012" s="17" t="str">
        <f>IF(S1012=1,R1012/INDEX($R988:$R$2011,MATCH(1,S988:S1011,0),1)-1,"")</f>
        <v/>
      </c>
      <c r="U1012" s="16" t="str">
        <f t="shared" si="188"/>
        <v/>
      </c>
      <c r="V1012" s="14" t="str">
        <f t="shared" si="189"/>
        <v/>
      </c>
      <c r="W1012" s="14" t="str">
        <f t="shared" si="190"/>
        <v/>
      </c>
    </row>
    <row r="1013" spans="2:23" x14ac:dyDescent="0.25">
      <c r="B1013" s="1">
        <v>41614</v>
      </c>
      <c r="C1013" s="13">
        <f>ROW()</f>
        <v>1013</v>
      </c>
      <c r="E1013">
        <f t="shared" si="181"/>
        <v>0</v>
      </c>
      <c r="M1013">
        <f ca="1">INDIRECT(J$13&amp;ROW())</f>
        <v>0</v>
      </c>
      <c r="N1013" t="e">
        <f t="shared" ca="1" si="182"/>
        <v>#DIV/0!</v>
      </c>
      <c r="O1013" s="14" t="e">
        <f t="shared" ca="1" si="183"/>
        <v>#DIV/0!</v>
      </c>
      <c r="P1013" s="14" t="e">
        <f t="shared" ca="1" si="184"/>
        <v>#DIV/0!</v>
      </c>
      <c r="Q1013" s="14" t="e">
        <f t="shared" ca="1" si="185"/>
        <v>#DIV/0!</v>
      </c>
      <c r="R1013" t="e">
        <f t="shared" ca="1" si="186"/>
        <v>#DIV/0!</v>
      </c>
      <c r="S1013" t="str">
        <f t="shared" si="187"/>
        <v/>
      </c>
      <c r="T1013" s="17" t="str">
        <f>IF(S1013=1,R1013/INDEX($R989:$R$2011,MATCH(1,S989:S1012,0),1)-1,"")</f>
        <v/>
      </c>
      <c r="U1013" s="16" t="str">
        <f t="shared" si="188"/>
        <v/>
      </c>
      <c r="V1013" s="14" t="str">
        <f t="shared" si="189"/>
        <v/>
      </c>
      <c r="W1013" s="14" t="str">
        <f t="shared" si="190"/>
        <v/>
      </c>
    </row>
    <row r="1014" spans="2:23" x14ac:dyDescent="0.25">
      <c r="B1014" s="1">
        <v>41617</v>
      </c>
      <c r="C1014" s="13">
        <f>ROW()</f>
        <v>1014</v>
      </c>
      <c r="E1014">
        <f t="shared" si="181"/>
        <v>0</v>
      </c>
      <c r="M1014">
        <f ca="1">INDIRECT(J$13&amp;ROW())</f>
        <v>0</v>
      </c>
      <c r="N1014" t="e">
        <f t="shared" ca="1" si="182"/>
        <v>#DIV/0!</v>
      </c>
      <c r="O1014" s="14" t="e">
        <f t="shared" ca="1" si="183"/>
        <v>#DIV/0!</v>
      </c>
      <c r="P1014" s="14" t="e">
        <f t="shared" ca="1" si="184"/>
        <v>#DIV/0!</v>
      </c>
      <c r="Q1014" s="14" t="e">
        <f t="shared" ca="1" si="185"/>
        <v>#DIV/0!</v>
      </c>
      <c r="R1014" t="e">
        <f t="shared" ca="1" si="186"/>
        <v>#DIV/0!</v>
      </c>
      <c r="S1014" t="str">
        <f t="shared" si="187"/>
        <v/>
      </c>
      <c r="T1014" s="17" t="str">
        <f>IF(S1014=1,R1014/INDEX($R990:$R$2011,MATCH(1,S990:S1013,0),1)-1,"")</f>
        <v/>
      </c>
      <c r="U1014" s="16" t="str">
        <f t="shared" si="188"/>
        <v/>
      </c>
      <c r="V1014" s="14" t="str">
        <f t="shared" si="189"/>
        <v/>
      </c>
      <c r="W1014" s="14" t="str">
        <f t="shared" si="190"/>
        <v/>
      </c>
    </row>
    <row r="1015" spans="2:23" x14ac:dyDescent="0.25">
      <c r="B1015" s="1">
        <v>41618</v>
      </c>
      <c r="C1015" s="13">
        <f>ROW()</f>
        <v>1015</v>
      </c>
      <c r="E1015">
        <f t="shared" si="181"/>
        <v>0</v>
      </c>
      <c r="M1015">
        <f ca="1">INDIRECT(J$13&amp;ROW())</f>
        <v>0</v>
      </c>
      <c r="N1015" t="e">
        <f t="shared" ca="1" si="182"/>
        <v>#DIV/0!</v>
      </c>
      <c r="O1015" s="14" t="e">
        <f t="shared" ca="1" si="183"/>
        <v>#DIV/0!</v>
      </c>
      <c r="P1015" s="14" t="e">
        <f t="shared" ca="1" si="184"/>
        <v>#DIV/0!</v>
      </c>
      <c r="Q1015" s="14" t="e">
        <f t="shared" ca="1" si="185"/>
        <v>#DIV/0!</v>
      </c>
      <c r="R1015" t="e">
        <f t="shared" ca="1" si="186"/>
        <v>#DIV/0!</v>
      </c>
      <c r="S1015" t="str">
        <f t="shared" si="187"/>
        <v/>
      </c>
      <c r="T1015" s="17" t="str">
        <f>IF(S1015=1,R1015/INDEX($R991:$R$2011,MATCH(1,S991:S1014,0),1)-1,"")</f>
        <v/>
      </c>
      <c r="U1015" s="16" t="str">
        <f t="shared" si="188"/>
        <v/>
      </c>
      <c r="V1015" s="14" t="str">
        <f t="shared" si="189"/>
        <v/>
      </c>
      <c r="W1015" s="14" t="str">
        <f t="shared" si="190"/>
        <v/>
      </c>
    </row>
    <row r="1016" spans="2:23" x14ac:dyDescent="0.25">
      <c r="B1016" s="1">
        <v>41619</v>
      </c>
      <c r="C1016" s="13">
        <f>ROW()</f>
        <v>1016</v>
      </c>
      <c r="E1016">
        <f t="shared" si="181"/>
        <v>0</v>
      </c>
      <c r="M1016">
        <f ca="1">INDIRECT(J$13&amp;ROW())</f>
        <v>0</v>
      </c>
      <c r="N1016" t="e">
        <f t="shared" ca="1" si="182"/>
        <v>#DIV/0!</v>
      </c>
      <c r="O1016" s="14" t="e">
        <f t="shared" ca="1" si="183"/>
        <v>#DIV/0!</v>
      </c>
      <c r="P1016" s="14" t="e">
        <f t="shared" ca="1" si="184"/>
        <v>#DIV/0!</v>
      </c>
      <c r="Q1016" s="14" t="e">
        <f t="shared" ca="1" si="185"/>
        <v>#DIV/0!</v>
      </c>
      <c r="R1016" t="e">
        <f t="shared" ca="1" si="186"/>
        <v>#DIV/0!</v>
      </c>
      <c r="S1016" t="str">
        <f t="shared" si="187"/>
        <v/>
      </c>
      <c r="T1016" s="17" t="str">
        <f>IF(S1016=1,R1016/INDEX($R992:$R$2011,MATCH(1,S992:S1015,0),1)-1,"")</f>
        <v/>
      </c>
      <c r="U1016" s="16" t="str">
        <f t="shared" si="188"/>
        <v/>
      </c>
      <c r="V1016" s="14" t="str">
        <f t="shared" si="189"/>
        <v/>
      </c>
      <c r="W1016" s="14" t="str">
        <f t="shared" si="190"/>
        <v/>
      </c>
    </row>
    <row r="1017" spans="2:23" x14ac:dyDescent="0.25">
      <c r="B1017" s="1">
        <v>41620</v>
      </c>
      <c r="C1017" s="13">
        <f>ROW()</f>
        <v>1017</v>
      </c>
      <c r="E1017">
        <f t="shared" si="181"/>
        <v>0</v>
      </c>
      <c r="M1017">
        <f ca="1">INDIRECT(J$13&amp;ROW())</f>
        <v>0</v>
      </c>
      <c r="N1017" t="e">
        <f t="shared" ca="1" si="182"/>
        <v>#DIV/0!</v>
      </c>
      <c r="O1017" s="14" t="e">
        <f t="shared" ca="1" si="183"/>
        <v>#DIV/0!</v>
      </c>
      <c r="P1017" s="14" t="e">
        <f t="shared" ca="1" si="184"/>
        <v>#DIV/0!</v>
      </c>
      <c r="Q1017" s="14" t="e">
        <f t="shared" ca="1" si="185"/>
        <v>#DIV/0!</v>
      </c>
      <c r="R1017" t="e">
        <f t="shared" ca="1" si="186"/>
        <v>#DIV/0!</v>
      </c>
      <c r="S1017" t="str">
        <f t="shared" si="187"/>
        <v/>
      </c>
      <c r="T1017" s="17" t="str">
        <f>IF(S1017=1,R1017/INDEX($R993:$R$2011,MATCH(1,S993:S1016,0),1)-1,"")</f>
        <v/>
      </c>
      <c r="U1017" s="16" t="str">
        <f t="shared" si="188"/>
        <v/>
      </c>
      <c r="V1017" s="14" t="str">
        <f t="shared" si="189"/>
        <v/>
      </c>
      <c r="W1017" s="14" t="str">
        <f t="shared" si="190"/>
        <v/>
      </c>
    </row>
    <row r="1018" spans="2:23" x14ac:dyDescent="0.25">
      <c r="B1018" s="1">
        <v>41621</v>
      </c>
      <c r="C1018" s="13">
        <f>ROW()</f>
        <v>1018</v>
      </c>
      <c r="E1018">
        <f t="shared" si="181"/>
        <v>0</v>
      </c>
      <c r="M1018">
        <f ca="1">INDIRECT(J$13&amp;ROW())</f>
        <v>0</v>
      </c>
      <c r="N1018" t="e">
        <f t="shared" ca="1" si="182"/>
        <v>#DIV/0!</v>
      </c>
      <c r="O1018" s="14" t="e">
        <f t="shared" ca="1" si="183"/>
        <v>#DIV/0!</v>
      </c>
      <c r="P1018" s="14" t="e">
        <f t="shared" ca="1" si="184"/>
        <v>#DIV/0!</v>
      </c>
      <c r="Q1018" s="14" t="e">
        <f t="shared" ca="1" si="185"/>
        <v>#DIV/0!</v>
      </c>
      <c r="R1018" t="e">
        <f t="shared" ca="1" si="186"/>
        <v>#DIV/0!</v>
      </c>
      <c r="S1018" t="str">
        <f t="shared" si="187"/>
        <v/>
      </c>
      <c r="T1018" s="17" t="str">
        <f>IF(S1018=1,R1018/INDEX($R994:$R$2011,MATCH(1,S994:S1017,0),1)-1,"")</f>
        <v/>
      </c>
      <c r="U1018" s="16" t="str">
        <f t="shared" si="188"/>
        <v/>
      </c>
      <c r="V1018" s="14" t="str">
        <f t="shared" si="189"/>
        <v/>
      </c>
      <c r="W1018" s="14" t="str">
        <f t="shared" si="190"/>
        <v/>
      </c>
    </row>
    <row r="1019" spans="2:23" x14ac:dyDescent="0.25">
      <c r="B1019" s="1">
        <v>41624</v>
      </c>
      <c r="C1019" s="13">
        <f>ROW()</f>
        <v>1019</v>
      </c>
      <c r="E1019">
        <f t="shared" si="181"/>
        <v>0</v>
      </c>
      <c r="M1019">
        <f ca="1">INDIRECT(J$13&amp;ROW())</f>
        <v>0</v>
      </c>
      <c r="N1019" t="e">
        <f t="shared" ca="1" si="182"/>
        <v>#DIV/0!</v>
      </c>
      <c r="O1019" s="14" t="e">
        <f t="shared" ca="1" si="183"/>
        <v>#DIV/0!</v>
      </c>
      <c r="P1019" s="14" t="e">
        <f t="shared" ca="1" si="184"/>
        <v>#DIV/0!</v>
      </c>
      <c r="Q1019" s="14" t="e">
        <f t="shared" ca="1" si="185"/>
        <v>#DIV/0!</v>
      </c>
      <c r="R1019" t="e">
        <f t="shared" ca="1" si="186"/>
        <v>#DIV/0!</v>
      </c>
      <c r="S1019" t="str">
        <f t="shared" si="187"/>
        <v/>
      </c>
      <c r="T1019" s="17" t="str">
        <f>IF(S1019=1,R1019/INDEX($R995:$R$2011,MATCH(1,S995:S1018,0),1)-1,"")</f>
        <v/>
      </c>
      <c r="U1019" s="16" t="str">
        <f t="shared" si="188"/>
        <v/>
      </c>
      <c r="V1019" s="14" t="str">
        <f t="shared" si="189"/>
        <v/>
      </c>
      <c r="W1019" s="14" t="str">
        <f t="shared" si="190"/>
        <v/>
      </c>
    </row>
    <row r="1020" spans="2:23" x14ac:dyDescent="0.25">
      <c r="B1020" s="1">
        <v>41625</v>
      </c>
      <c r="C1020" s="13">
        <f>ROW()</f>
        <v>1020</v>
      </c>
      <c r="E1020">
        <f t="shared" si="181"/>
        <v>0</v>
      </c>
      <c r="M1020">
        <f ca="1">INDIRECT(J$13&amp;ROW())</f>
        <v>0</v>
      </c>
      <c r="N1020" t="e">
        <f t="shared" ca="1" si="182"/>
        <v>#DIV/0!</v>
      </c>
      <c r="O1020" s="14" t="e">
        <f t="shared" ca="1" si="183"/>
        <v>#DIV/0!</v>
      </c>
      <c r="P1020" s="14" t="e">
        <f t="shared" ca="1" si="184"/>
        <v>#DIV/0!</v>
      </c>
      <c r="Q1020" s="14" t="e">
        <f t="shared" ca="1" si="185"/>
        <v>#DIV/0!</v>
      </c>
      <c r="R1020" t="e">
        <f t="shared" ca="1" si="186"/>
        <v>#DIV/0!</v>
      </c>
      <c r="S1020" t="str">
        <f t="shared" si="187"/>
        <v/>
      </c>
      <c r="T1020" s="17" t="str">
        <f>IF(S1020=1,R1020/INDEX($R996:$R$2011,MATCH(1,S996:S1019,0),1)-1,"")</f>
        <v/>
      </c>
      <c r="U1020" s="16" t="str">
        <f t="shared" si="188"/>
        <v/>
      </c>
      <c r="V1020" s="14" t="str">
        <f t="shared" si="189"/>
        <v/>
      </c>
      <c r="W1020" s="14" t="str">
        <f t="shared" si="190"/>
        <v/>
      </c>
    </row>
    <row r="1021" spans="2:23" x14ac:dyDescent="0.25">
      <c r="B1021" s="1">
        <v>41626</v>
      </c>
      <c r="C1021" s="13">
        <f>ROW()</f>
        <v>1021</v>
      </c>
      <c r="E1021">
        <f t="shared" si="181"/>
        <v>0</v>
      </c>
      <c r="M1021">
        <f ca="1">INDIRECT(J$13&amp;ROW())</f>
        <v>0</v>
      </c>
      <c r="N1021" t="e">
        <f t="shared" ca="1" si="182"/>
        <v>#DIV/0!</v>
      </c>
      <c r="O1021" s="14" t="e">
        <f t="shared" ca="1" si="183"/>
        <v>#DIV/0!</v>
      </c>
      <c r="P1021" s="14" t="e">
        <f t="shared" ca="1" si="184"/>
        <v>#DIV/0!</v>
      </c>
      <c r="Q1021" s="14" t="e">
        <f t="shared" ca="1" si="185"/>
        <v>#DIV/0!</v>
      </c>
      <c r="R1021" t="e">
        <f t="shared" ca="1" si="186"/>
        <v>#DIV/0!</v>
      </c>
      <c r="S1021" t="str">
        <f t="shared" si="187"/>
        <v/>
      </c>
      <c r="T1021" s="17" t="str">
        <f>IF(S1021=1,R1021/INDEX($R997:$R$2011,MATCH(1,S997:S1020,0),1)-1,"")</f>
        <v/>
      </c>
      <c r="U1021" s="16" t="str">
        <f t="shared" si="188"/>
        <v/>
      </c>
      <c r="V1021" s="14" t="str">
        <f t="shared" si="189"/>
        <v/>
      </c>
      <c r="W1021" s="14" t="str">
        <f t="shared" si="190"/>
        <v/>
      </c>
    </row>
    <row r="1022" spans="2:23" x14ac:dyDescent="0.25">
      <c r="B1022" s="1">
        <v>41627</v>
      </c>
      <c r="C1022" s="13">
        <f>ROW()</f>
        <v>1022</v>
      </c>
      <c r="E1022">
        <f t="shared" si="181"/>
        <v>0</v>
      </c>
      <c r="M1022">
        <f ca="1">INDIRECT(J$13&amp;ROW())</f>
        <v>0</v>
      </c>
      <c r="N1022" t="e">
        <f t="shared" ca="1" si="182"/>
        <v>#DIV/0!</v>
      </c>
      <c r="O1022" s="14" t="e">
        <f t="shared" ca="1" si="183"/>
        <v>#DIV/0!</v>
      </c>
      <c r="P1022" s="14" t="e">
        <f t="shared" ca="1" si="184"/>
        <v>#DIV/0!</v>
      </c>
      <c r="Q1022" s="14" t="e">
        <f t="shared" ca="1" si="185"/>
        <v>#DIV/0!</v>
      </c>
      <c r="R1022" t="e">
        <f t="shared" ca="1" si="186"/>
        <v>#DIV/0!</v>
      </c>
      <c r="S1022" t="str">
        <f t="shared" si="187"/>
        <v/>
      </c>
      <c r="T1022" s="17" t="str">
        <f>IF(S1022=1,R1022/INDEX($R998:$R$2011,MATCH(1,S998:S1021,0),1)-1,"")</f>
        <v/>
      </c>
      <c r="U1022" s="16" t="str">
        <f t="shared" si="188"/>
        <v/>
      </c>
      <c r="V1022" s="14" t="str">
        <f t="shared" si="189"/>
        <v/>
      </c>
      <c r="W1022" s="14" t="str">
        <f t="shared" si="190"/>
        <v/>
      </c>
    </row>
    <row r="1023" spans="2:23" x14ac:dyDescent="0.25">
      <c r="B1023" s="1">
        <v>41628</v>
      </c>
      <c r="C1023" s="13">
        <f>ROW()</f>
        <v>1023</v>
      </c>
      <c r="E1023">
        <f t="shared" si="181"/>
        <v>0</v>
      </c>
      <c r="M1023">
        <f ca="1">INDIRECT(J$13&amp;ROW())</f>
        <v>0</v>
      </c>
      <c r="N1023" t="e">
        <f t="shared" ca="1" si="182"/>
        <v>#DIV/0!</v>
      </c>
      <c r="O1023" s="14" t="e">
        <f t="shared" ca="1" si="183"/>
        <v>#DIV/0!</v>
      </c>
      <c r="P1023" s="14" t="e">
        <f t="shared" ca="1" si="184"/>
        <v>#DIV/0!</v>
      </c>
      <c r="Q1023" s="14" t="e">
        <f t="shared" ca="1" si="185"/>
        <v>#DIV/0!</v>
      </c>
      <c r="R1023" t="e">
        <f t="shared" ca="1" si="186"/>
        <v>#DIV/0!</v>
      </c>
      <c r="S1023" t="str">
        <f t="shared" si="187"/>
        <v/>
      </c>
      <c r="T1023" s="17" t="str">
        <f>IF(S1023=1,R1023/INDEX($R999:$R$2011,MATCH(1,S999:S1022,0),1)-1,"")</f>
        <v/>
      </c>
      <c r="U1023" s="16" t="str">
        <f t="shared" si="188"/>
        <v/>
      </c>
      <c r="V1023" s="14" t="str">
        <f t="shared" si="189"/>
        <v/>
      </c>
      <c r="W1023" s="14" t="str">
        <f t="shared" si="190"/>
        <v/>
      </c>
    </row>
    <row r="1024" spans="2:23" x14ac:dyDescent="0.25">
      <c r="B1024" s="1">
        <v>41631</v>
      </c>
      <c r="C1024" s="13">
        <f>ROW()</f>
        <v>1024</v>
      </c>
      <c r="E1024">
        <f t="shared" si="181"/>
        <v>0</v>
      </c>
      <c r="M1024">
        <f ca="1">INDIRECT(J$13&amp;ROW())</f>
        <v>0</v>
      </c>
      <c r="N1024" t="e">
        <f t="shared" ca="1" si="182"/>
        <v>#DIV/0!</v>
      </c>
      <c r="O1024" s="14" t="e">
        <f t="shared" ca="1" si="183"/>
        <v>#DIV/0!</v>
      </c>
      <c r="P1024" s="14" t="e">
        <f t="shared" ca="1" si="184"/>
        <v>#DIV/0!</v>
      </c>
      <c r="Q1024" s="14" t="e">
        <f t="shared" ca="1" si="185"/>
        <v>#DIV/0!</v>
      </c>
      <c r="R1024" t="e">
        <f t="shared" ca="1" si="186"/>
        <v>#DIV/0!</v>
      </c>
      <c r="S1024" t="str">
        <f t="shared" si="187"/>
        <v/>
      </c>
      <c r="T1024" s="17" t="str">
        <f>IF(S1024=1,R1024/INDEX($R1000:$R$2011,MATCH(1,S1000:S1023,0),1)-1,"")</f>
        <v/>
      </c>
      <c r="U1024" s="16" t="str">
        <f t="shared" si="188"/>
        <v/>
      </c>
      <c r="V1024" s="14" t="str">
        <f t="shared" si="189"/>
        <v/>
      </c>
      <c r="W1024" s="14" t="str">
        <f t="shared" si="190"/>
        <v/>
      </c>
    </row>
    <row r="1025" spans="2:23" x14ac:dyDescent="0.25">
      <c r="B1025" s="1">
        <v>41632</v>
      </c>
      <c r="C1025" s="13">
        <f>ROW()</f>
        <v>1025</v>
      </c>
      <c r="E1025">
        <f t="shared" si="181"/>
        <v>0</v>
      </c>
      <c r="M1025">
        <f ca="1">INDIRECT(J$13&amp;ROW())</f>
        <v>0</v>
      </c>
      <c r="N1025" t="e">
        <f t="shared" ca="1" si="182"/>
        <v>#DIV/0!</v>
      </c>
      <c r="O1025" s="14" t="e">
        <f t="shared" ca="1" si="183"/>
        <v>#DIV/0!</v>
      </c>
      <c r="P1025" s="14" t="e">
        <f t="shared" ca="1" si="184"/>
        <v>#DIV/0!</v>
      </c>
      <c r="Q1025" s="14" t="e">
        <f t="shared" ca="1" si="185"/>
        <v>#DIV/0!</v>
      </c>
      <c r="R1025" t="e">
        <f t="shared" ca="1" si="186"/>
        <v>#DIV/0!</v>
      </c>
      <c r="S1025" t="str">
        <f t="shared" si="187"/>
        <v/>
      </c>
      <c r="T1025" s="17" t="str">
        <f>IF(S1025=1,R1025/INDEX($R1001:$R$2011,MATCH(1,S1001:S1024,0),1)-1,"")</f>
        <v/>
      </c>
      <c r="U1025" s="16" t="str">
        <f t="shared" si="188"/>
        <v/>
      </c>
      <c r="V1025" s="14" t="str">
        <f t="shared" si="189"/>
        <v/>
      </c>
      <c r="W1025" s="14" t="str">
        <f t="shared" si="190"/>
        <v/>
      </c>
    </row>
    <row r="1026" spans="2:23" x14ac:dyDescent="0.25">
      <c r="B1026" s="1">
        <v>41634</v>
      </c>
      <c r="C1026" s="13">
        <f>ROW()</f>
        <v>1026</v>
      </c>
      <c r="M1026">
        <f ca="1">INDIRECT(J$13&amp;ROW())</f>
        <v>0</v>
      </c>
      <c r="N1026" t="e">
        <f t="shared" ca="1" si="182"/>
        <v>#DIV/0!</v>
      </c>
      <c r="O1026" s="14" t="e">
        <f t="shared" ca="1" si="183"/>
        <v>#DIV/0!</v>
      </c>
      <c r="P1026" s="14" t="e">
        <f t="shared" ca="1" si="184"/>
        <v>#DIV/0!</v>
      </c>
      <c r="Q1026" s="14" t="e">
        <f t="shared" ca="1" si="185"/>
        <v>#DIV/0!</v>
      </c>
      <c r="R1026" t="e">
        <f t="shared" ca="1" si="186"/>
        <v>#DIV/0!</v>
      </c>
      <c r="S1026" t="str">
        <f t="shared" si="187"/>
        <v/>
      </c>
      <c r="T1026" s="17" t="str">
        <f>IF(S1026=1,R1026/INDEX($R1002:$R$2011,MATCH(1,S1002:S1025,0),1)-1,"")</f>
        <v/>
      </c>
      <c r="U1026" s="16" t="str">
        <f t="shared" si="188"/>
        <v/>
      </c>
      <c r="V1026" s="14" t="str">
        <f t="shared" si="189"/>
        <v/>
      </c>
      <c r="W1026" s="14" t="str">
        <f t="shared" si="190"/>
        <v/>
      </c>
    </row>
    <row r="1027" spans="2:23" x14ac:dyDescent="0.25">
      <c r="B1027" s="1">
        <v>41635</v>
      </c>
      <c r="C1027" s="13">
        <f>ROW()</f>
        <v>1027</v>
      </c>
      <c r="M1027">
        <f ca="1">INDIRECT(J$13&amp;ROW())</f>
        <v>0</v>
      </c>
      <c r="N1027" t="e">
        <f t="shared" ca="1" si="182"/>
        <v>#DIV/0!</v>
      </c>
      <c r="O1027" s="14" t="e">
        <f t="shared" ca="1" si="183"/>
        <v>#DIV/0!</v>
      </c>
      <c r="P1027" s="14" t="e">
        <f t="shared" ca="1" si="184"/>
        <v>#DIV/0!</v>
      </c>
      <c r="Q1027" s="14" t="e">
        <f t="shared" ca="1" si="185"/>
        <v>#DIV/0!</v>
      </c>
      <c r="R1027" t="e">
        <f t="shared" ca="1" si="186"/>
        <v>#DIV/0!</v>
      </c>
      <c r="S1027" t="str">
        <f t="shared" si="187"/>
        <v/>
      </c>
      <c r="T1027" s="17" t="str">
        <f>IF(S1027=1,R1027/INDEX($R1003:$R$2011,MATCH(1,S1003:S1026,0),1)-1,"")</f>
        <v/>
      </c>
      <c r="U1027" s="16" t="str">
        <f t="shared" si="188"/>
        <v/>
      </c>
      <c r="V1027" s="14" t="str">
        <f t="shared" si="189"/>
        <v/>
      </c>
      <c r="W1027" s="14" t="str">
        <f t="shared" si="190"/>
        <v/>
      </c>
    </row>
    <row r="1028" spans="2:23" x14ac:dyDescent="0.25">
      <c r="B1028" s="1">
        <v>41638</v>
      </c>
      <c r="C1028" s="13">
        <f>ROW()</f>
        <v>1028</v>
      </c>
      <c r="M1028">
        <f ca="1">INDIRECT(J$13&amp;ROW())</f>
        <v>0</v>
      </c>
      <c r="N1028" t="e">
        <f t="shared" ca="1" si="182"/>
        <v>#DIV/0!</v>
      </c>
      <c r="O1028" s="14" t="e">
        <f t="shared" ca="1" si="183"/>
        <v>#DIV/0!</v>
      </c>
      <c r="P1028" s="14" t="e">
        <f t="shared" ca="1" si="184"/>
        <v>#DIV/0!</v>
      </c>
      <c r="Q1028" s="14" t="e">
        <f t="shared" ca="1" si="185"/>
        <v>#DIV/0!</v>
      </c>
      <c r="R1028" t="e">
        <f t="shared" ca="1" si="186"/>
        <v>#DIV/0!</v>
      </c>
      <c r="S1028" t="str">
        <f t="shared" si="187"/>
        <v/>
      </c>
      <c r="T1028" s="17" t="str">
        <f>IF(S1028=1,R1028/INDEX($R1004:$R$2011,MATCH(1,S1004:S1027,0),1)-1,"")</f>
        <v/>
      </c>
      <c r="U1028" s="16" t="str">
        <f t="shared" si="188"/>
        <v/>
      </c>
      <c r="V1028" s="14" t="str">
        <f t="shared" si="189"/>
        <v/>
      </c>
      <c r="W1028" s="14" t="str">
        <f t="shared" si="190"/>
        <v/>
      </c>
    </row>
    <row r="1029" spans="2:23" x14ac:dyDescent="0.25">
      <c r="B1029" s="1">
        <v>41639</v>
      </c>
      <c r="C1029" s="13">
        <f>ROW()</f>
        <v>1029</v>
      </c>
      <c r="M1029">
        <f ca="1">INDIRECT(J$13&amp;ROW())</f>
        <v>0</v>
      </c>
      <c r="N1029" t="e">
        <f t="shared" ca="1" si="182"/>
        <v>#DIV/0!</v>
      </c>
      <c r="O1029" s="14" t="e">
        <f t="shared" ca="1" si="183"/>
        <v>#DIV/0!</v>
      </c>
      <c r="P1029" s="14" t="e">
        <f t="shared" ca="1" si="184"/>
        <v>#DIV/0!</v>
      </c>
      <c r="Q1029" s="14" t="e">
        <f t="shared" ca="1" si="185"/>
        <v>#DIV/0!</v>
      </c>
      <c r="R1029" t="e">
        <f t="shared" ca="1" si="186"/>
        <v>#DIV/0!</v>
      </c>
      <c r="S1029">
        <f t="shared" si="187"/>
        <v>1</v>
      </c>
      <c r="T1029" s="17" t="e">
        <f ca="1">IF(S1029=1,R1029/INDEX($R1005:$R$2011,MATCH(1,S1005:S1028,0),1)-1,"")</f>
        <v>#DIV/0!</v>
      </c>
      <c r="U1029" s="16" t="e">
        <f t="shared" ca="1" si="188"/>
        <v>#DIV/0!</v>
      </c>
      <c r="V1029" s="14" t="e">
        <f t="shared" ca="1" si="189"/>
        <v>#DIV/0!</v>
      </c>
      <c r="W1029" s="14" t="e">
        <f t="shared" ca="1" si="190"/>
        <v>#DIV/0!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106"/>
  <sheetViews>
    <sheetView topLeftCell="A5" workbookViewId="0">
      <selection activeCell="H8" sqref="H8"/>
    </sheetView>
  </sheetViews>
  <sheetFormatPr defaultRowHeight="15" x14ac:dyDescent="0.25"/>
  <sheetData>
    <row r="1" spans="4:12" x14ac:dyDescent="0.25">
      <c r="D1" t="s">
        <v>19</v>
      </c>
    </row>
    <row r="2" spans="4:12" x14ac:dyDescent="0.25">
      <c r="D2" s="9">
        <v>-0.22</v>
      </c>
    </row>
    <row r="3" spans="4:12" x14ac:dyDescent="0.25">
      <c r="D3">
        <f>ABS(D2)</f>
        <v>0.22</v>
      </c>
    </row>
    <row r="5" spans="4:12" x14ac:dyDescent="0.25">
      <c r="D5" t="s">
        <v>15</v>
      </c>
      <c r="E5" t="s">
        <v>16</v>
      </c>
      <c r="F5" t="s">
        <v>131</v>
      </c>
    </row>
    <row r="6" spans="4:12" x14ac:dyDescent="0.25">
      <c r="D6" s="7">
        <f>D2</f>
        <v>-0.22</v>
      </c>
      <c r="E6">
        <f t="array" aca="1" ref="E6:E106" ca="1">FREQUENCY(Master!N$24:N$963,D$6:D$106)</f>
        <v>0</v>
      </c>
      <c r="F6">
        <v>0</v>
      </c>
    </row>
    <row r="7" spans="4:12" x14ac:dyDescent="0.25">
      <c r="D7" s="7">
        <f>ROUND(D6+(ABS(D$2)+D$3)/100,4)</f>
        <v>-0.21560000000000001</v>
      </c>
      <c r="E7">
        <f ca="1"/>
        <v>0</v>
      </c>
      <c r="F7">
        <v>0</v>
      </c>
      <c r="K7">
        <v>0</v>
      </c>
      <c r="L7">
        <f t="array" aca="1" ref="L7:L106" ca="1">FREQUENCY(Master!U$24:U$963,K$6:K$106)</f>
        <v>32</v>
      </c>
    </row>
    <row r="8" spans="4:12" x14ac:dyDescent="0.25">
      <c r="D8" s="7">
        <f t="shared" ref="D8:D71" si="0">ROUND(D7+(ABS(D$2)+D$3)/100,4)</f>
        <v>-0.2112</v>
      </c>
      <c r="E8">
        <f ca="1"/>
        <v>0</v>
      </c>
      <c r="F8">
        <v>0</v>
      </c>
      <c r="K8">
        <v>0</v>
      </c>
      <c r="L8">
        <f ca="1"/>
        <v>0</v>
      </c>
    </row>
    <row r="9" spans="4:12" x14ac:dyDescent="0.25">
      <c r="D9" s="7">
        <f t="shared" si="0"/>
        <v>-0.20680000000000001</v>
      </c>
      <c r="E9">
        <f ca="1"/>
        <v>0</v>
      </c>
      <c r="F9">
        <v>0</v>
      </c>
      <c r="K9">
        <v>0</v>
      </c>
      <c r="L9">
        <f ca="1"/>
        <v>0</v>
      </c>
    </row>
    <row r="10" spans="4:12" x14ac:dyDescent="0.25">
      <c r="D10" s="7">
        <f t="shared" si="0"/>
        <v>-0.2024</v>
      </c>
      <c r="E10">
        <f ca="1"/>
        <v>0</v>
      </c>
      <c r="F10">
        <v>0</v>
      </c>
      <c r="K10">
        <v>0</v>
      </c>
      <c r="L10">
        <f ca="1"/>
        <v>0</v>
      </c>
    </row>
    <row r="11" spans="4:12" x14ac:dyDescent="0.25">
      <c r="D11" s="7">
        <f t="shared" si="0"/>
        <v>-0.19800000000000001</v>
      </c>
      <c r="E11">
        <f ca="1"/>
        <v>0</v>
      </c>
      <c r="F11">
        <v>0</v>
      </c>
      <c r="K11">
        <v>0</v>
      </c>
      <c r="L11">
        <f ca="1"/>
        <v>0</v>
      </c>
    </row>
    <row r="12" spans="4:12" x14ac:dyDescent="0.25">
      <c r="D12" s="7">
        <f t="shared" si="0"/>
        <v>-0.19359999999999999</v>
      </c>
      <c r="E12">
        <f ca="1"/>
        <v>0</v>
      </c>
      <c r="F12">
        <v>0</v>
      </c>
      <c r="K12">
        <v>0</v>
      </c>
      <c r="L12">
        <f ca="1"/>
        <v>0</v>
      </c>
    </row>
    <row r="13" spans="4:12" x14ac:dyDescent="0.25">
      <c r="D13" s="7">
        <f t="shared" si="0"/>
        <v>-0.18920000000000001</v>
      </c>
      <c r="E13">
        <f ca="1"/>
        <v>0</v>
      </c>
      <c r="F13">
        <v>0</v>
      </c>
      <c r="K13">
        <v>0</v>
      </c>
      <c r="L13">
        <f ca="1"/>
        <v>0</v>
      </c>
    </row>
    <row r="14" spans="4:12" x14ac:dyDescent="0.25">
      <c r="D14" s="7">
        <f t="shared" si="0"/>
        <v>-0.18479999999999999</v>
      </c>
      <c r="E14">
        <f ca="1"/>
        <v>0</v>
      </c>
      <c r="F14">
        <v>0</v>
      </c>
      <c r="K14">
        <v>0</v>
      </c>
      <c r="L14">
        <f ca="1"/>
        <v>0</v>
      </c>
    </row>
    <row r="15" spans="4:12" x14ac:dyDescent="0.25">
      <c r="D15" s="7">
        <f t="shared" si="0"/>
        <v>-0.1804</v>
      </c>
      <c r="E15">
        <f ca="1"/>
        <v>0</v>
      </c>
      <c r="F15">
        <v>0</v>
      </c>
      <c r="K15">
        <v>0</v>
      </c>
      <c r="L15">
        <f ca="1"/>
        <v>0</v>
      </c>
    </row>
    <row r="16" spans="4:12" x14ac:dyDescent="0.25">
      <c r="D16" s="7">
        <f t="shared" si="0"/>
        <v>-0.17599999999999999</v>
      </c>
      <c r="E16">
        <f ca="1"/>
        <v>0</v>
      </c>
      <c r="F16">
        <v>0</v>
      </c>
      <c r="K16">
        <v>0</v>
      </c>
      <c r="L16">
        <f ca="1"/>
        <v>0</v>
      </c>
    </row>
    <row r="17" spans="4:12" x14ac:dyDescent="0.25">
      <c r="D17" s="7">
        <f t="shared" si="0"/>
        <v>-0.1716</v>
      </c>
      <c r="E17">
        <f ca="1"/>
        <v>0</v>
      </c>
      <c r="F17">
        <v>0</v>
      </c>
      <c r="K17">
        <v>0</v>
      </c>
      <c r="L17">
        <f ca="1"/>
        <v>0</v>
      </c>
    </row>
    <row r="18" spans="4:12" x14ac:dyDescent="0.25">
      <c r="D18" s="7">
        <f t="shared" si="0"/>
        <v>-0.16719999999999999</v>
      </c>
      <c r="E18">
        <f ca="1"/>
        <v>0</v>
      </c>
      <c r="F18">
        <v>0</v>
      </c>
      <c r="K18">
        <v>0</v>
      </c>
      <c r="L18">
        <f ca="1"/>
        <v>0</v>
      </c>
    </row>
    <row r="19" spans="4:12" x14ac:dyDescent="0.25">
      <c r="D19" s="7">
        <f t="shared" si="0"/>
        <v>-0.1628</v>
      </c>
      <c r="E19">
        <f ca="1"/>
        <v>0</v>
      </c>
      <c r="F19">
        <v>0</v>
      </c>
      <c r="K19">
        <v>0</v>
      </c>
      <c r="L19">
        <f ca="1"/>
        <v>0</v>
      </c>
    </row>
    <row r="20" spans="4:12" x14ac:dyDescent="0.25">
      <c r="D20" s="7">
        <f t="shared" si="0"/>
        <v>-0.15840000000000001</v>
      </c>
      <c r="E20">
        <f ca="1"/>
        <v>0</v>
      </c>
      <c r="F20">
        <v>0</v>
      </c>
      <c r="K20">
        <v>0</v>
      </c>
      <c r="L20">
        <f ca="1"/>
        <v>0</v>
      </c>
    </row>
    <row r="21" spans="4:12" x14ac:dyDescent="0.25">
      <c r="D21" s="7">
        <f t="shared" si="0"/>
        <v>-0.154</v>
      </c>
      <c r="E21">
        <f ca="1"/>
        <v>0</v>
      </c>
      <c r="F21">
        <v>0</v>
      </c>
      <c r="K21">
        <v>0</v>
      </c>
      <c r="L21">
        <f ca="1"/>
        <v>0</v>
      </c>
    </row>
    <row r="22" spans="4:12" x14ac:dyDescent="0.25">
      <c r="D22" s="7">
        <f t="shared" si="0"/>
        <v>-0.14960000000000001</v>
      </c>
      <c r="E22">
        <f ca="1"/>
        <v>0</v>
      </c>
      <c r="F22">
        <v>0</v>
      </c>
      <c r="K22">
        <v>0</v>
      </c>
      <c r="L22">
        <f ca="1"/>
        <v>0</v>
      </c>
    </row>
    <row r="23" spans="4:12" x14ac:dyDescent="0.25">
      <c r="D23" s="7">
        <f t="shared" si="0"/>
        <v>-0.1452</v>
      </c>
      <c r="E23">
        <f ca="1"/>
        <v>0</v>
      </c>
      <c r="F23">
        <v>0</v>
      </c>
      <c r="K23">
        <v>0</v>
      </c>
      <c r="L23">
        <f ca="1"/>
        <v>0</v>
      </c>
    </row>
    <row r="24" spans="4:12" x14ac:dyDescent="0.25">
      <c r="D24" s="7">
        <f t="shared" si="0"/>
        <v>-0.14080000000000001</v>
      </c>
      <c r="E24">
        <f ca="1"/>
        <v>1</v>
      </c>
      <c r="F24">
        <v>0</v>
      </c>
      <c r="K24">
        <v>1</v>
      </c>
      <c r="L24">
        <f ca="1"/>
        <v>12</v>
      </c>
    </row>
    <row r="25" spans="4:12" x14ac:dyDescent="0.25">
      <c r="D25" s="7">
        <f t="shared" si="0"/>
        <v>-0.13639999999999999</v>
      </c>
      <c r="E25">
        <f ca="1"/>
        <v>0</v>
      </c>
      <c r="F25">
        <v>0</v>
      </c>
      <c r="K25">
        <v>0</v>
      </c>
      <c r="L25">
        <f ca="1"/>
        <v>0</v>
      </c>
    </row>
    <row r="26" spans="4:12" x14ac:dyDescent="0.25">
      <c r="D26" s="7">
        <f t="shared" si="0"/>
        <v>-0.13200000000000001</v>
      </c>
      <c r="E26">
        <f ca="1"/>
        <v>1</v>
      </c>
      <c r="F26">
        <v>0</v>
      </c>
      <c r="K26">
        <v>1</v>
      </c>
      <c r="L26">
        <f ca="1"/>
        <v>0</v>
      </c>
    </row>
    <row r="27" spans="4:12" x14ac:dyDescent="0.25">
      <c r="D27" s="7">
        <f t="shared" si="0"/>
        <v>-0.12759999999999999</v>
      </c>
      <c r="E27">
        <f ca="1"/>
        <v>0</v>
      </c>
      <c r="F27">
        <v>1</v>
      </c>
      <c r="K27">
        <v>0</v>
      </c>
      <c r="L27">
        <f ca="1"/>
        <v>0</v>
      </c>
    </row>
    <row r="28" spans="4:12" x14ac:dyDescent="0.25">
      <c r="D28" s="7">
        <f t="shared" si="0"/>
        <v>-0.1232</v>
      </c>
      <c r="E28">
        <f ca="1"/>
        <v>0</v>
      </c>
      <c r="F28">
        <v>0</v>
      </c>
      <c r="K28">
        <v>0</v>
      </c>
      <c r="L28">
        <f ca="1"/>
        <v>0</v>
      </c>
    </row>
    <row r="29" spans="4:12" x14ac:dyDescent="0.25">
      <c r="D29" s="7">
        <f t="shared" si="0"/>
        <v>-0.1188</v>
      </c>
      <c r="E29">
        <f ca="1"/>
        <v>0</v>
      </c>
      <c r="F29">
        <v>0</v>
      </c>
      <c r="K29">
        <v>0</v>
      </c>
      <c r="L29">
        <f ca="1"/>
        <v>0</v>
      </c>
    </row>
    <row r="30" spans="4:12" x14ac:dyDescent="0.25">
      <c r="D30" s="7">
        <f t="shared" si="0"/>
        <v>-0.1144</v>
      </c>
      <c r="E30">
        <f ca="1"/>
        <v>1</v>
      </c>
      <c r="F30">
        <v>1</v>
      </c>
      <c r="K30">
        <v>0</v>
      </c>
      <c r="L30">
        <f ca="1"/>
        <v>0</v>
      </c>
    </row>
    <row r="31" spans="4:12" x14ac:dyDescent="0.25">
      <c r="D31" s="7">
        <f t="shared" si="0"/>
        <v>-0.11</v>
      </c>
      <c r="E31">
        <f ca="1"/>
        <v>1</v>
      </c>
      <c r="F31">
        <v>0</v>
      </c>
      <c r="K31">
        <v>1</v>
      </c>
      <c r="L31">
        <f ca="1"/>
        <v>0</v>
      </c>
    </row>
    <row r="32" spans="4:12" x14ac:dyDescent="0.25">
      <c r="D32" s="7">
        <f t="shared" si="0"/>
        <v>-0.1056</v>
      </c>
      <c r="E32">
        <f ca="1"/>
        <v>0</v>
      </c>
      <c r="F32">
        <v>2</v>
      </c>
      <c r="K32">
        <v>2</v>
      </c>
      <c r="L32">
        <f ca="1"/>
        <v>0</v>
      </c>
    </row>
    <row r="33" spans="4:12" x14ac:dyDescent="0.25">
      <c r="D33" s="7">
        <f t="shared" si="0"/>
        <v>-0.1012</v>
      </c>
      <c r="E33">
        <f ca="1"/>
        <v>4</v>
      </c>
      <c r="F33">
        <v>0</v>
      </c>
      <c r="K33">
        <v>1</v>
      </c>
      <c r="L33">
        <f ca="1"/>
        <v>0</v>
      </c>
    </row>
    <row r="34" spans="4:12" x14ac:dyDescent="0.25">
      <c r="D34" s="7">
        <f t="shared" si="0"/>
        <v>-9.6799999999999997E-2</v>
      </c>
      <c r="E34">
        <f ca="1"/>
        <v>0</v>
      </c>
      <c r="F34">
        <v>1</v>
      </c>
      <c r="K34">
        <v>0</v>
      </c>
      <c r="L34">
        <f ca="1"/>
        <v>0</v>
      </c>
    </row>
    <row r="35" spans="4:12" x14ac:dyDescent="0.25">
      <c r="D35" s="7">
        <f t="shared" si="0"/>
        <v>-9.2399999999999996E-2</v>
      </c>
      <c r="E35">
        <f ca="1"/>
        <v>1</v>
      </c>
      <c r="F35">
        <v>2</v>
      </c>
      <c r="K35">
        <v>5</v>
      </c>
      <c r="L35">
        <f ca="1"/>
        <v>0</v>
      </c>
    </row>
    <row r="36" spans="4:12" x14ac:dyDescent="0.25">
      <c r="D36" s="7">
        <f t="shared" si="0"/>
        <v>-8.7999999999999995E-2</v>
      </c>
      <c r="E36">
        <f ca="1"/>
        <v>1</v>
      </c>
      <c r="F36">
        <v>5</v>
      </c>
      <c r="K36">
        <v>3</v>
      </c>
      <c r="L36">
        <f ca="1"/>
        <v>0</v>
      </c>
    </row>
    <row r="37" spans="4:12" x14ac:dyDescent="0.25">
      <c r="D37" s="7">
        <f t="shared" si="0"/>
        <v>-8.3599999999999994E-2</v>
      </c>
      <c r="E37">
        <f ca="1"/>
        <v>4</v>
      </c>
      <c r="F37">
        <v>6</v>
      </c>
      <c r="K37">
        <v>5</v>
      </c>
      <c r="L37">
        <f ca="1"/>
        <v>0</v>
      </c>
    </row>
    <row r="38" spans="4:12" x14ac:dyDescent="0.25">
      <c r="D38" s="7">
        <f t="shared" si="0"/>
        <v>-7.9200000000000007E-2</v>
      </c>
      <c r="E38">
        <f ca="1"/>
        <v>2</v>
      </c>
      <c r="F38">
        <v>5</v>
      </c>
      <c r="K38">
        <v>12</v>
      </c>
      <c r="L38">
        <f ca="1"/>
        <v>0</v>
      </c>
    </row>
    <row r="39" spans="4:12" x14ac:dyDescent="0.25">
      <c r="D39" s="7">
        <f t="shared" si="0"/>
        <v>-7.4800000000000005E-2</v>
      </c>
      <c r="E39">
        <f ca="1"/>
        <v>5</v>
      </c>
      <c r="F39">
        <v>3</v>
      </c>
      <c r="K39">
        <v>5</v>
      </c>
      <c r="L39">
        <f ca="1"/>
        <v>0</v>
      </c>
    </row>
    <row r="40" spans="4:12" x14ac:dyDescent="0.25">
      <c r="D40" s="7">
        <f t="shared" si="0"/>
        <v>-7.0400000000000004E-2</v>
      </c>
      <c r="E40">
        <f ca="1"/>
        <v>5</v>
      </c>
      <c r="F40">
        <v>12</v>
      </c>
      <c r="K40">
        <v>8</v>
      </c>
      <c r="L40">
        <f ca="1"/>
        <v>0</v>
      </c>
    </row>
    <row r="41" spans="4:12" x14ac:dyDescent="0.25">
      <c r="D41" s="7">
        <f t="shared" si="0"/>
        <v>-6.6000000000000003E-2</v>
      </c>
      <c r="E41">
        <f ca="1"/>
        <v>7</v>
      </c>
      <c r="F41">
        <v>12</v>
      </c>
      <c r="K41">
        <v>13</v>
      </c>
      <c r="L41">
        <f ca="1"/>
        <v>0</v>
      </c>
    </row>
    <row r="42" spans="4:12" x14ac:dyDescent="0.25">
      <c r="D42" s="7">
        <f t="shared" si="0"/>
        <v>-6.1600000000000002E-2</v>
      </c>
      <c r="E42">
        <f ca="1"/>
        <v>10</v>
      </c>
      <c r="F42">
        <v>16</v>
      </c>
      <c r="K42">
        <v>12</v>
      </c>
      <c r="L42">
        <f ca="1"/>
        <v>0</v>
      </c>
    </row>
    <row r="43" spans="4:12" x14ac:dyDescent="0.25">
      <c r="D43" s="7">
        <f t="shared" si="0"/>
        <v>-5.7200000000000001E-2</v>
      </c>
      <c r="E43">
        <f ca="1"/>
        <v>12</v>
      </c>
      <c r="F43">
        <v>5</v>
      </c>
      <c r="K43">
        <v>13</v>
      </c>
      <c r="L43">
        <f ca="1"/>
        <v>0</v>
      </c>
    </row>
    <row r="44" spans="4:12" x14ac:dyDescent="0.25">
      <c r="D44" s="7">
        <f t="shared" si="0"/>
        <v>-5.28E-2</v>
      </c>
      <c r="E44">
        <f ca="1"/>
        <v>11</v>
      </c>
      <c r="F44">
        <v>18</v>
      </c>
      <c r="K44">
        <v>15</v>
      </c>
      <c r="L44">
        <f ca="1"/>
        <v>0</v>
      </c>
    </row>
    <row r="45" spans="4:12" x14ac:dyDescent="0.25">
      <c r="D45" s="7">
        <f t="shared" si="0"/>
        <v>-4.8399999999999999E-2</v>
      </c>
      <c r="E45">
        <f ca="1"/>
        <v>21</v>
      </c>
      <c r="F45">
        <v>13</v>
      </c>
      <c r="K45">
        <v>16</v>
      </c>
      <c r="L45">
        <f ca="1"/>
        <v>0</v>
      </c>
    </row>
    <row r="46" spans="4:12" x14ac:dyDescent="0.25">
      <c r="D46" s="7">
        <f t="shared" si="0"/>
        <v>-4.3999999999999997E-2</v>
      </c>
      <c r="E46">
        <f ca="1"/>
        <v>21</v>
      </c>
      <c r="F46">
        <v>20</v>
      </c>
      <c r="K46">
        <v>24</v>
      </c>
      <c r="L46">
        <f ca="1"/>
        <v>0</v>
      </c>
    </row>
    <row r="47" spans="4:12" x14ac:dyDescent="0.25">
      <c r="D47" s="7">
        <f t="shared" si="0"/>
        <v>-3.9600000000000003E-2</v>
      </c>
      <c r="E47">
        <f ca="1"/>
        <v>30</v>
      </c>
      <c r="F47">
        <v>25</v>
      </c>
      <c r="K47">
        <v>32</v>
      </c>
      <c r="L47">
        <f ca="1"/>
        <v>0</v>
      </c>
    </row>
    <row r="48" spans="4:12" x14ac:dyDescent="0.25">
      <c r="D48" s="7">
        <f t="shared" si="0"/>
        <v>-3.5200000000000002E-2</v>
      </c>
      <c r="E48">
        <f ca="1"/>
        <v>18</v>
      </c>
      <c r="F48">
        <v>36</v>
      </c>
      <c r="K48">
        <v>21</v>
      </c>
      <c r="L48">
        <f ca="1"/>
        <v>0</v>
      </c>
    </row>
    <row r="49" spans="4:12" x14ac:dyDescent="0.25">
      <c r="D49" s="7">
        <f t="shared" si="0"/>
        <v>-3.0800000000000001E-2</v>
      </c>
      <c r="E49">
        <f ca="1"/>
        <v>32</v>
      </c>
      <c r="F49">
        <v>37</v>
      </c>
      <c r="K49">
        <v>25</v>
      </c>
      <c r="L49">
        <f ca="1"/>
        <v>0</v>
      </c>
    </row>
    <row r="50" spans="4:12" x14ac:dyDescent="0.25">
      <c r="D50" s="7">
        <f t="shared" si="0"/>
        <v>-2.64E-2</v>
      </c>
      <c r="E50">
        <f ca="1"/>
        <v>49</v>
      </c>
      <c r="F50">
        <v>29</v>
      </c>
      <c r="K50">
        <v>32</v>
      </c>
      <c r="L50">
        <f ca="1"/>
        <v>0</v>
      </c>
    </row>
    <row r="51" spans="4:12" x14ac:dyDescent="0.25">
      <c r="D51" s="7">
        <f t="shared" si="0"/>
        <v>-2.1999999999999999E-2</v>
      </c>
      <c r="E51">
        <f ca="1"/>
        <v>49</v>
      </c>
      <c r="F51">
        <v>39</v>
      </c>
      <c r="K51">
        <v>33</v>
      </c>
      <c r="L51">
        <f ca="1"/>
        <v>0</v>
      </c>
    </row>
    <row r="52" spans="4:12" x14ac:dyDescent="0.25">
      <c r="D52" s="7">
        <f t="shared" si="0"/>
        <v>-1.7600000000000001E-2</v>
      </c>
      <c r="E52">
        <f ca="1"/>
        <v>61</v>
      </c>
      <c r="F52">
        <v>29</v>
      </c>
      <c r="K52">
        <v>34</v>
      </c>
      <c r="L52">
        <f ca="1"/>
        <v>0</v>
      </c>
    </row>
    <row r="53" spans="4:12" x14ac:dyDescent="0.25">
      <c r="D53" s="7">
        <f t="shared" si="0"/>
        <v>-1.32E-2</v>
      </c>
      <c r="E53">
        <f ca="1"/>
        <v>58</v>
      </c>
      <c r="F53">
        <v>33</v>
      </c>
      <c r="K53">
        <v>38</v>
      </c>
      <c r="L53">
        <f ca="1"/>
        <v>0</v>
      </c>
    </row>
    <row r="54" spans="4:12" x14ac:dyDescent="0.25">
      <c r="D54" s="7">
        <f t="shared" si="0"/>
        <v>-8.8000000000000005E-3</v>
      </c>
      <c r="E54">
        <f ca="1"/>
        <v>66</v>
      </c>
      <c r="F54">
        <v>40</v>
      </c>
      <c r="K54">
        <v>38</v>
      </c>
      <c r="L54">
        <f ca="1"/>
        <v>0</v>
      </c>
    </row>
    <row r="55" spans="4:12" x14ac:dyDescent="0.25">
      <c r="D55" s="7">
        <f t="shared" si="0"/>
        <v>-4.4000000000000003E-3</v>
      </c>
      <c r="E55">
        <f ca="1"/>
        <v>42</v>
      </c>
      <c r="F55">
        <v>41</v>
      </c>
      <c r="K55">
        <v>41</v>
      </c>
      <c r="L55">
        <f ca="1"/>
        <v>0</v>
      </c>
    </row>
    <row r="56" spans="4:12" x14ac:dyDescent="0.25">
      <c r="D56" s="7">
        <f t="shared" si="0"/>
        <v>0</v>
      </c>
      <c r="E56">
        <f ca="1"/>
        <v>52</v>
      </c>
      <c r="F56">
        <v>46</v>
      </c>
      <c r="K56">
        <v>38</v>
      </c>
      <c r="L56">
        <f ca="1"/>
        <v>0</v>
      </c>
    </row>
    <row r="57" spans="4:12" x14ac:dyDescent="0.25">
      <c r="D57" s="7">
        <f t="shared" si="0"/>
        <v>4.4000000000000003E-3</v>
      </c>
      <c r="E57">
        <f ca="1"/>
        <v>34</v>
      </c>
      <c r="F57">
        <v>48</v>
      </c>
      <c r="K57">
        <v>44</v>
      </c>
      <c r="L57">
        <f ca="1"/>
        <v>0</v>
      </c>
    </row>
    <row r="58" spans="4:12" x14ac:dyDescent="0.25">
      <c r="D58" s="7">
        <f t="shared" si="0"/>
        <v>8.8000000000000005E-3</v>
      </c>
      <c r="E58">
        <f ca="1"/>
        <v>33</v>
      </c>
      <c r="F58">
        <v>46</v>
      </c>
      <c r="K58">
        <v>33</v>
      </c>
      <c r="L58">
        <f ca="1"/>
        <v>0</v>
      </c>
    </row>
    <row r="59" spans="4:12" x14ac:dyDescent="0.25">
      <c r="D59" s="7">
        <f t="shared" si="0"/>
        <v>1.32E-2</v>
      </c>
      <c r="E59">
        <f ca="1"/>
        <v>53</v>
      </c>
      <c r="F59">
        <v>32</v>
      </c>
      <c r="K59">
        <v>53</v>
      </c>
      <c r="L59">
        <f ca="1"/>
        <v>0</v>
      </c>
    </row>
    <row r="60" spans="4:12" x14ac:dyDescent="0.25">
      <c r="D60" s="7">
        <f t="shared" si="0"/>
        <v>1.7600000000000001E-2</v>
      </c>
      <c r="E60">
        <f ca="1"/>
        <v>37</v>
      </c>
      <c r="F60">
        <v>43</v>
      </c>
      <c r="K60">
        <v>44</v>
      </c>
      <c r="L60">
        <f ca="1"/>
        <v>0</v>
      </c>
    </row>
    <row r="61" spans="4:12" x14ac:dyDescent="0.25">
      <c r="D61" s="7">
        <f t="shared" si="0"/>
        <v>2.1999999999999999E-2</v>
      </c>
      <c r="E61">
        <f ca="1"/>
        <v>31</v>
      </c>
      <c r="F61">
        <v>47</v>
      </c>
      <c r="K61">
        <v>36</v>
      </c>
      <c r="L61">
        <f ca="1"/>
        <v>0</v>
      </c>
    </row>
    <row r="62" spans="4:12" x14ac:dyDescent="0.25">
      <c r="D62" s="7">
        <f t="shared" si="0"/>
        <v>2.64E-2</v>
      </c>
      <c r="E62">
        <f ca="1"/>
        <v>22</v>
      </c>
      <c r="F62">
        <v>35</v>
      </c>
      <c r="K62">
        <v>25</v>
      </c>
      <c r="L62">
        <f ca="1"/>
        <v>0</v>
      </c>
    </row>
    <row r="63" spans="4:12" x14ac:dyDescent="0.25">
      <c r="D63" s="7">
        <f t="shared" si="0"/>
        <v>3.0800000000000001E-2</v>
      </c>
      <c r="E63">
        <f ca="1"/>
        <v>23</v>
      </c>
      <c r="F63">
        <v>28</v>
      </c>
      <c r="K63">
        <v>27</v>
      </c>
      <c r="L63">
        <f ca="1"/>
        <v>0</v>
      </c>
    </row>
    <row r="64" spans="4:12" x14ac:dyDescent="0.25">
      <c r="D64" s="7">
        <f t="shared" si="0"/>
        <v>3.5200000000000002E-2</v>
      </c>
      <c r="E64">
        <f ca="1"/>
        <v>19</v>
      </c>
      <c r="F64">
        <v>19</v>
      </c>
      <c r="K64">
        <v>27</v>
      </c>
      <c r="L64">
        <f ca="1"/>
        <v>0</v>
      </c>
    </row>
    <row r="65" spans="4:12" x14ac:dyDescent="0.25">
      <c r="D65" s="7">
        <f t="shared" si="0"/>
        <v>3.9600000000000003E-2</v>
      </c>
      <c r="E65">
        <f ca="1"/>
        <v>9</v>
      </c>
      <c r="F65">
        <v>20</v>
      </c>
      <c r="K65">
        <v>25</v>
      </c>
      <c r="L65">
        <f ca="1"/>
        <v>0</v>
      </c>
    </row>
    <row r="66" spans="4:12" x14ac:dyDescent="0.25">
      <c r="D66" s="7">
        <f t="shared" si="0"/>
        <v>4.3999999999999997E-2</v>
      </c>
      <c r="E66">
        <f ca="1"/>
        <v>10</v>
      </c>
      <c r="F66">
        <v>26</v>
      </c>
      <c r="K66">
        <v>15</v>
      </c>
      <c r="L66">
        <f ca="1"/>
        <v>0</v>
      </c>
    </row>
    <row r="67" spans="4:12" x14ac:dyDescent="0.25">
      <c r="D67" s="7">
        <f t="shared" si="0"/>
        <v>4.8399999999999999E-2</v>
      </c>
      <c r="E67">
        <f ca="1"/>
        <v>11</v>
      </c>
      <c r="F67">
        <v>16</v>
      </c>
      <c r="K67">
        <v>32</v>
      </c>
      <c r="L67">
        <f ca="1"/>
        <v>0</v>
      </c>
    </row>
    <row r="68" spans="4:12" x14ac:dyDescent="0.25">
      <c r="D68" s="7">
        <f t="shared" si="0"/>
        <v>5.28E-2</v>
      </c>
      <c r="E68">
        <f ca="1"/>
        <v>10</v>
      </c>
      <c r="F68">
        <v>19</v>
      </c>
      <c r="K68">
        <v>15</v>
      </c>
      <c r="L68">
        <f ca="1"/>
        <v>0</v>
      </c>
    </row>
    <row r="69" spans="4:12" x14ac:dyDescent="0.25">
      <c r="D69" s="7">
        <f t="shared" si="0"/>
        <v>5.7200000000000001E-2</v>
      </c>
      <c r="E69">
        <f ca="1"/>
        <v>13</v>
      </c>
      <c r="F69">
        <v>17</v>
      </c>
      <c r="K69">
        <v>14</v>
      </c>
      <c r="L69">
        <f ca="1"/>
        <v>0</v>
      </c>
    </row>
    <row r="70" spans="4:12" x14ac:dyDescent="0.25">
      <c r="D70" s="7">
        <f t="shared" si="0"/>
        <v>6.1600000000000002E-2</v>
      </c>
      <c r="E70">
        <f ca="1"/>
        <v>7</v>
      </c>
      <c r="F70">
        <v>13</v>
      </c>
      <c r="K70">
        <v>11</v>
      </c>
      <c r="L70">
        <f ca="1"/>
        <v>0</v>
      </c>
    </row>
    <row r="71" spans="4:12" x14ac:dyDescent="0.25">
      <c r="D71" s="7">
        <f t="shared" si="0"/>
        <v>6.6000000000000003E-2</v>
      </c>
      <c r="E71">
        <f ca="1"/>
        <v>10</v>
      </c>
      <c r="F71">
        <v>9</v>
      </c>
      <c r="K71">
        <v>22</v>
      </c>
      <c r="L71">
        <f ca="1"/>
        <v>0</v>
      </c>
    </row>
    <row r="72" spans="4:12" x14ac:dyDescent="0.25">
      <c r="D72" s="7">
        <f t="shared" ref="D72:D106" si="1">ROUND(D71+(ABS(D$2)+D$3)/100,4)</f>
        <v>7.0400000000000004E-2</v>
      </c>
      <c r="E72">
        <f ca="1"/>
        <v>8</v>
      </c>
      <c r="F72">
        <v>11</v>
      </c>
      <c r="K72">
        <v>7</v>
      </c>
      <c r="L72">
        <f ca="1"/>
        <v>0</v>
      </c>
    </row>
    <row r="73" spans="4:12" x14ac:dyDescent="0.25">
      <c r="D73" s="7">
        <f t="shared" si="1"/>
        <v>7.4800000000000005E-2</v>
      </c>
      <c r="E73">
        <f ca="1"/>
        <v>1</v>
      </c>
      <c r="F73">
        <v>6</v>
      </c>
      <c r="K73">
        <v>10</v>
      </c>
      <c r="L73">
        <f ca="1"/>
        <v>0</v>
      </c>
    </row>
    <row r="74" spans="4:12" x14ac:dyDescent="0.25">
      <c r="D74" s="7">
        <f t="shared" si="1"/>
        <v>7.9200000000000007E-2</v>
      </c>
      <c r="E74">
        <f ca="1"/>
        <v>5</v>
      </c>
      <c r="F74">
        <v>5</v>
      </c>
      <c r="K74">
        <v>6</v>
      </c>
      <c r="L74">
        <f ca="1"/>
        <v>0</v>
      </c>
    </row>
    <row r="75" spans="4:12" x14ac:dyDescent="0.25">
      <c r="D75" s="7">
        <f t="shared" si="1"/>
        <v>8.3599999999999994E-2</v>
      </c>
      <c r="E75">
        <f ca="1"/>
        <v>6</v>
      </c>
      <c r="F75">
        <v>5</v>
      </c>
      <c r="K75">
        <v>9</v>
      </c>
      <c r="L75">
        <f ca="1"/>
        <v>0</v>
      </c>
    </row>
    <row r="76" spans="4:12" x14ac:dyDescent="0.25">
      <c r="D76" s="7">
        <f t="shared" si="1"/>
        <v>8.7999999999999995E-2</v>
      </c>
      <c r="E76">
        <f ca="1"/>
        <v>8</v>
      </c>
      <c r="F76">
        <v>3</v>
      </c>
      <c r="K76">
        <v>2</v>
      </c>
      <c r="L76">
        <f ca="1"/>
        <v>0</v>
      </c>
    </row>
    <row r="77" spans="4:12" x14ac:dyDescent="0.25">
      <c r="D77" s="7">
        <f t="shared" si="1"/>
        <v>9.2399999999999996E-2</v>
      </c>
      <c r="E77">
        <f ca="1"/>
        <v>0</v>
      </c>
      <c r="F77">
        <v>3</v>
      </c>
      <c r="K77">
        <v>4</v>
      </c>
      <c r="L77">
        <f ca="1"/>
        <v>0</v>
      </c>
    </row>
    <row r="78" spans="4:12" x14ac:dyDescent="0.25">
      <c r="D78" s="7">
        <f t="shared" si="1"/>
        <v>9.6799999999999997E-2</v>
      </c>
      <c r="E78">
        <f ca="1"/>
        <v>2</v>
      </c>
      <c r="F78">
        <v>2</v>
      </c>
      <c r="K78">
        <v>1</v>
      </c>
      <c r="L78">
        <f ca="1"/>
        <v>0</v>
      </c>
    </row>
    <row r="79" spans="4:12" x14ac:dyDescent="0.25">
      <c r="D79" s="7">
        <f t="shared" si="1"/>
        <v>0.1012</v>
      </c>
      <c r="E79">
        <f ca="1"/>
        <v>3</v>
      </c>
      <c r="F79">
        <v>3</v>
      </c>
      <c r="K79">
        <v>2</v>
      </c>
      <c r="L79">
        <f ca="1"/>
        <v>0</v>
      </c>
    </row>
    <row r="80" spans="4:12" x14ac:dyDescent="0.25">
      <c r="D80" s="7">
        <f t="shared" si="1"/>
        <v>0.1056</v>
      </c>
      <c r="E80">
        <f ca="1"/>
        <v>3</v>
      </c>
      <c r="F80">
        <v>3</v>
      </c>
      <c r="K80">
        <v>0</v>
      </c>
      <c r="L80">
        <f ca="1"/>
        <v>0</v>
      </c>
    </row>
    <row r="81" spans="4:12" x14ac:dyDescent="0.25">
      <c r="D81" s="7">
        <f t="shared" si="1"/>
        <v>0.11</v>
      </c>
      <c r="E81">
        <f ca="1"/>
        <v>1</v>
      </c>
      <c r="F81">
        <v>2</v>
      </c>
      <c r="K81">
        <v>3</v>
      </c>
      <c r="L81">
        <f ca="1"/>
        <v>0</v>
      </c>
    </row>
    <row r="82" spans="4:12" x14ac:dyDescent="0.25">
      <c r="D82" s="7">
        <f t="shared" si="1"/>
        <v>0.1144</v>
      </c>
      <c r="E82">
        <f ca="1"/>
        <v>2</v>
      </c>
      <c r="F82">
        <v>0</v>
      </c>
      <c r="K82">
        <v>1</v>
      </c>
      <c r="L82">
        <f ca="1"/>
        <v>0</v>
      </c>
    </row>
    <row r="83" spans="4:12" x14ac:dyDescent="0.25">
      <c r="D83" s="7">
        <f t="shared" si="1"/>
        <v>0.1188</v>
      </c>
      <c r="E83">
        <f ca="1"/>
        <v>3</v>
      </c>
      <c r="F83">
        <v>0</v>
      </c>
      <c r="K83">
        <v>0</v>
      </c>
      <c r="L83">
        <f ca="1"/>
        <v>0</v>
      </c>
    </row>
    <row r="84" spans="4:12" x14ac:dyDescent="0.25">
      <c r="D84" s="7">
        <f t="shared" si="1"/>
        <v>0.1232</v>
      </c>
      <c r="E84">
        <f ca="1"/>
        <v>3</v>
      </c>
      <c r="F84">
        <v>1</v>
      </c>
      <c r="K84">
        <v>1</v>
      </c>
      <c r="L84">
        <f ca="1"/>
        <v>0</v>
      </c>
    </row>
    <row r="85" spans="4:12" x14ac:dyDescent="0.25">
      <c r="D85" s="7">
        <f t="shared" si="1"/>
        <v>0.12759999999999999</v>
      </c>
      <c r="E85">
        <f ca="1"/>
        <v>1</v>
      </c>
      <c r="F85">
        <v>0</v>
      </c>
      <c r="K85">
        <v>1</v>
      </c>
      <c r="L85">
        <f ca="1"/>
        <v>0</v>
      </c>
    </row>
    <row r="86" spans="4:12" x14ac:dyDescent="0.25">
      <c r="D86" s="7">
        <f t="shared" si="1"/>
        <v>0.13200000000000001</v>
      </c>
      <c r="E86">
        <f ca="1"/>
        <v>0</v>
      </c>
      <c r="F86">
        <v>1</v>
      </c>
      <c r="K86">
        <v>1</v>
      </c>
      <c r="L86">
        <f ca="1"/>
        <v>0</v>
      </c>
    </row>
    <row r="87" spans="4:12" x14ac:dyDescent="0.25">
      <c r="D87" s="7">
        <f t="shared" si="1"/>
        <v>0.13639999999999999</v>
      </c>
      <c r="E87">
        <f ca="1"/>
        <v>0</v>
      </c>
      <c r="F87">
        <v>0</v>
      </c>
      <c r="K87">
        <v>0</v>
      </c>
      <c r="L87">
        <f ca="1"/>
        <v>0</v>
      </c>
    </row>
    <row r="88" spans="4:12" x14ac:dyDescent="0.25">
      <c r="D88" s="7">
        <f t="shared" si="1"/>
        <v>0.14080000000000001</v>
      </c>
      <c r="E88">
        <f ca="1"/>
        <v>1</v>
      </c>
      <c r="F88">
        <v>0</v>
      </c>
      <c r="K88">
        <v>0</v>
      </c>
      <c r="L88">
        <f ca="1"/>
        <v>0</v>
      </c>
    </row>
    <row r="89" spans="4:12" x14ac:dyDescent="0.25">
      <c r="D89" s="7">
        <f t="shared" si="1"/>
        <v>0.1452</v>
      </c>
      <c r="E89">
        <f ca="1"/>
        <v>2</v>
      </c>
      <c r="F89">
        <v>0</v>
      </c>
      <c r="K89">
        <v>0</v>
      </c>
      <c r="L89">
        <f ca="1"/>
        <v>0</v>
      </c>
    </row>
    <row r="90" spans="4:12" x14ac:dyDescent="0.25">
      <c r="D90" s="7">
        <f t="shared" si="1"/>
        <v>0.14960000000000001</v>
      </c>
      <c r="E90">
        <f ca="1"/>
        <v>1</v>
      </c>
      <c r="F90">
        <v>0</v>
      </c>
      <c r="K90">
        <v>0</v>
      </c>
      <c r="L90">
        <f ca="1"/>
        <v>0</v>
      </c>
    </row>
    <row r="91" spans="4:12" x14ac:dyDescent="0.25">
      <c r="D91" s="7">
        <f t="shared" si="1"/>
        <v>0.154</v>
      </c>
      <c r="E91">
        <f ca="1"/>
        <v>0</v>
      </c>
      <c r="F91">
        <v>0</v>
      </c>
      <c r="K91">
        <v>0</v>
      </c>
      <c r="L91">
        <f ca="1"/>
        <v>0</v>
      </c>
    </row>
    <row r="92" spans="4:12" x14ac:dyDescent="0.25">
      <c r="D92" s="7">
        <f t="shared" si="1"/>
        <v>0.15840000000000001</v>
      </c>
      <c r="E92">
        <f ca="1"/>
        <v>0</v>
      </c>
      <c r="F92">
        <v>0</v>
      </c>
      <c r="K92">
        <v>0</v>
      </c>
      <c r="L92">
        <f ca="1"/>
        <v>0</v>
      </c>
    </row>
    <row r="93" spans="4:12" x14ac:dyDescent="0.25">
      <c r="D93" s="7">
        <f t="shared" si="1"/>
        <v>0.1628</v>
      </c>
      <c r="E93">
        <f ca="1"/>
        <v>0</v>
      </c>
      <c r="F93">
        <v>0</v>
      </c>
      <c r="K93">
        <v>0</v>
      </c>
      <c r="L93">
        <f ca="1"/>
        <v>0</v>
      </c>
    </row>
    <row r="94" spans="4:12" x14ac:dyDescent="0.25">
      <c r="D94" s="7">
        <f t="shared" si="1"/>
        <v>0.16719999999999999</v>
      </c>
      <c r="E94">
        <f ca="1"/>
        <v>0</v>
      </c>
      <c r="F94">
        <v>0</v>
      </c>
      <c r="K94">
        <v>0</v>
      </c>
      <c r="L94">
        <f ca="1"/>
        <v>0</v>
      </c>
    </row>
    <row r="95" spans="4:12" x14ac:dyDescent="0.25">
      <c r="D95" s="7">
        <f t="shared" si="1"/>
        <v>0.1716</v>
      </c>
      <c r="E95">
        <f ca="1"/>
        <v>0</v>
      </c>
      <c r="F95">
        <v>0</v>
      </c>
      <c r="K95">
        <v>0</v>
      </c>
      <c r="L95">
        <f ca="1"/>
        <v>0</v>
      </c>
    </row>
    <row r="96" spans="4:12" x14ac:dyDescent="0.25">
      <c r="D96" s="7">
        <f t="shared" si="1"/>
        <v>0.17599999999999999</v>
      </c>
      <c r="E96">
        <f ca="1"/>
        <v>0</v>
      </c>
      <c r="F96">
        <v>0</v>
      </c>
      <c r="K96">
        <v>0</v>
      </c>
      <c r="L96">
        <f ca="1"/>
        <v>0</v>
      </c>
    </row>
    <row r="97" spans="4:12" x14ac:dyDescent="0.25">
      <c r="D97" s="7">
        <f t="shared" si="1"/>
        <v>0.1804</v>
      </c>
      <c r="E97">
        <f ca="1"/>
        <v>0</v>
      </c>
      <c r="F97">
        <v>0</v>
      </c>
      <c r="K97">
        <v>0</v>
      </c>
      <c r="L97">
        <f ca="1"/>
        <v>0</v>
      </c>
    </row>
    <row r="98" spans="4:12" x14ac:dyDescent="0.25">
      <c r="D98" s="7">
        <f t="shared" si="1"/>
        <v>0.18479999999999999</v>
      </c>
      <c r="E98">
        <f ca="1"/>
        <v>0</v>
      </c>
      <c r="F98">
        <v>0</v>
      </c>
      <c r="K98">
        <v>0</v>
      </c>
      <c r="L98">
        <f ca="1"/>
        <v>0</v>
      </c>
    </row>
    <row r="99" spans="4:12" x14ac:dyDescent="0.25">
      <c r="D99" s="7">
        <f t="shared" si="1"/>
        <v>0.18920000000000001</v>
      </c>
      <c r="E99">
        <f ca="1"/>
        <v>1</v>
      </c>
      <c r="F99">
        <v>0</v>
      </c>
      <c r="K99">
        <v>0</v>
      </c>
      <c r="L99">
        <f ca="1"/>
        <v>0</v>
      </c>
    </row>
    <row r="100" spans="4:12" x14ac:dyDescent="0.25">
      <c r="D100" s="7">
        <f t="shared" si="1"/>
        <v>0.19359999999999999</v>
      </c>
      <c r="E100">
        <f ca="1"/>
        <v>0</v>
      </c>
      <c r="F100">
        <v>0</v>
      </c>
      <c r="K100">
        <v>0</v>
      </c>
      <c r="L100">
        <f ca="1"/>
        <v>0</v>
      </c>
    </row>
    <row r="101" spans="4:12" x14ac:dyDescent="0.25">
      <c r="D101" s="7">
        <f t="shared" si="1"/>
        <v>0.19800000000000001</v>
      </c>
      <c r="E101">
        <f ca="1"/>
        <v>0</v>
      </c>
      <c r="F101">
        <v>0</v>
      </c>
      <c r="K101">
        <v>0</v>
      </c>
      <c r="L101">
        <f ca="1"/>
        <v>0</v>
      </c>
    </row>
    <row r="102" spans="4:12" x14ac:dyDescent="0.25">
      <c r="D102" s="7">
        <f t="shared" si="1"/>
        <v>0.2024</v>
      </c>
      <c r="E102">
        <f ca="1"/>
        <v>1</v>
      </c>
      <c r="F102">
        <v>0</v>
      </c>
      <c r="K102">
        <v>0</v>
      </c>
      <c r="L102">
        <f ca="1"/>
        <v>0</v>
      </c>
    </row>
    <row r="103" spans="4:12" x14ac:dyDescent="0.25">
      <c r="D103" s="7">
        <f t="shared" si="1"/>
        <v>0.20680000000000001</v>
      </c>
      <c r="E103">
        <f ca="1"/>
        <v>0</v>
      </c>
      <c r="F103">
        <v>0</v>
      </c>
      <c r="K103">
        <v>0</v>
      </c>
      <c r="L103">
        <f ca="1"/>
        <v>0</v>
      </c>
    </row>
    <row r="104" spans="4:12" x14ac:dyDescent="0.25">
      <c r="D104" s="7">
        <f t="shared" si="1"/>
        <v>0.2112</v>
      </c>
      <c r="E104">
        <f ca="1"/>
        <v>1</v>
      </c>
      <c r="F104">
        <v>0</v>
      </c>
      <c r="K104">
        <v>0</v>
      </c>
      <c r="L104">
        <f ca="1"/>
        <v>0</v>
      </c>
    </row>
    <row r="105" spans="4:12" x14ac:dyDescent="0.25">
      <c r="D105" s="7">
        <f t="shared" si="1"/>
        <v>0.21560000000000001</v>
      </c>
      <c r="E105">
        <f ca="1"/>
        <v>0</v>
      </c>
      <c r="F105">
        <v>0</v>
      </c>
      <c r="K105">
        <v>0</v>
      </c>
      <c r="L105">
        <f ca="1"/>
        <v>0</v>
      </c>
    </row>
    <row r="106" spans="4:12" x14ac:dyDescent="0.25">
      <c r="D106" s="7">
        <f t="shared" si="1"/>
        <v>0.22</v>
      </c>
      <c r="E106">
        <f ca="1"/>
        <v>0</v>
      </c>
      <c r="F106">
        <v>0</v>
      </c>
      <c r="K106">
        <v>0</v>
      </c>
      <c r="L106">
        <f ca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5"/>
  <sheetViews>
    <sheetView workbookViewId="0">
      <selection activeCell="C28" sqref="C28"/>
    </sheetView>
  </sheetViews>
  <sheetFormatPr defaultRowHeight="15" x14ac:dyDescent="0.25"/>
  <cols>
    <col min="1" max="1" width="13.140625" bestFit="1" customWidth="1"/>
    <col min="2" max="2" width="15.7109375" bestFit="1" customWidth="1"/>
    <col min="3" max="3" width="18.85546875" bestFit="1" customWidth="1"/>
  </cols>
  <sheetData>
    <row r="3" spans="1:3" x14ac:dyDescent="0.25">
      <c r="A3" s="4" t="s">
        <v>17</v>
      </c>
      <c r="B3" t="s">
        <v>130</v>
      </c>
      <c r="C3" t="s">
        <v>132</v>
      </c>
    </row>
    <row r="4" spans="1:3" x14ac:dyDescent="0.25">
      <c r="A4" s="5">
        <v>-0.22</v>
      </c>
      <c r="B4" s="6">
        <v>0</v>
      </c>
      <c r="C4" s="6">
        <v>0</v>
      </c>
    </row>
    <row r="5" spans="1:3" x14ac:dyDescent="0.25">
      <c r="A5" s="5">
        <v>-0.21560000000000001</v>
      </c>
      <c r="B5" s="6">
        <v>0</v>
      </c>
      <c r="C5" s="6">
        <v>0</v>
      </c>
    </row>
    <row r="6" spans="1:3" x14ac:dyDescent="0.25">
      <c r="A6" s="5">
        <v>-0.2112</v>
      </c>
      <c r="B6" s="6">
        <v>0</v>
      </c>
      <c r="C6" s="6">
        <v>0</v>
      </c>
    </row>
    <row r="7" spans="1:3" x14ac:dyDescent="0.25">
      <c r="A7" s="5">
        <v>-0.20680000000000001</v>
      </c>
      <c r="B7" s="6">
        <v>0</v>
      </c>
      <c r="C7" s="6">
        <v>0</v>
      </c>
    </row>
    <row r="8" spans="1:3" x14ac:dyDescent="0.25">
      <c r="A8" s="5">
        <v>-0.2024</v>
      </c>
      <c r="B8" s="6">
        <v>0</v>
      </c>
      <c r="C8" s="6">
        <v>0</v>
      </c>
    </row>
    <row r="9" spans="1:3" x14ac:dyDescent="0.25">
      <c r="A9" s="5">
        <v>-0.19800000000000001</v>
      </c>
      <c r="B9" s="6">
        <v>0</v>
      </c>
      <c r="C9" s="6">
        <v>0</v>
      </c>
    </row>
    <row r="10" spans="1:3" x14ac:dyDescent="0.25">
      <c r="A10" s="5">
        <v>-0.19359999999999999</v>
      </c>
      <c r="B10" s="6">
        <v>0</v>
      </c>
      <c r="C10" s="6">
        <v>0</v>
      </c>
    </row>
    <row r="11" spans="1:3" x14ac:dyDescent="0.25">
      <c r="A11" s="5">
        <v>-0.18920000000000001</v>
      </c>
      <c r="B11" s="6">
        <v>0</v>
      </c>
      <c r="C11" s="6">
        <v>0</v>
      </c>
    </row>
    <row r="12" spans="1:3" x14ac:dyDescent="0.25">
      <c r="A12" s="5">
        <v>-0.18479999999999999</v>
      </c>
      <c r="B12" s="6">
        <v>0</v>
      </c>
      <c r="C12" s="6">
        <v>0</v>
      </c>
    </row>
    <row r="13" spans="1:3" x14ac:dyDescent="0.25">
      <c r="A13" s="5">
        <v>-0.1804</v>
      </c>
      <c r="B13" s="6">
        <v>0</v>
      </c>
      <c r="C13" s="6">
        <v>0</v>
      </c>
    </row>
    <row r="14" spans="1:3" x14ac:dyDescent="0.25">
      <c r="A14" s="5">
        <v>-0.17599999999999999</v>
      </c>
      <c r="B14" s="6">
        <v>0</v>
      </c>
      <c r="C14" s="6">
        <v>0</v>
      </c>
    </row>
    <row r="15" spans="1:3" x14ac:dyDescent="0.25">
      <c r="A15" s="5">
        <v>-0.1716</v>
      </c>
      <c r="B15" s="6">
        <v>0</v>
      </c>
      <c r="C15" s="6">
        <v>0</v>
      </c>
    </row>
    <row r="16" spans="1:3" x14ac:dyDescent="0.25">
      <c r="A16" s="5">
        <v>-0.16719999999999999</v>
      </c>
      <c r="B16" s="6">
        <v>0</v>
      </c>
      <c r="C16" s="6">
        <v>0</v>
      </c>
    </row>
    <row r="17" spans="1:3" x14ac:dyDescent="0.25">
      <c r="A17" s="5">
        <v>-0.1628</v>
      </c>
      <c r="B17" s="6">
        <v>0</v>
      </c>
      <c r="C17" s="6">
        <v>0</v>
      </c>
    </row>
    <row r="18" spans="1:3" x14ac:dyDescent="0.25">
      <c r="A18" s="5">
        <v>-0.15840000000000001</v>
      </c>
      <c r="B18" s="6">
        <v>0</v>
      </c>
      <c r="C18" s="6">
        <v>0</v>
      </c>
    </row>
    <row r="19" spans="1:3" x14ac:dyDescent="0.25">
      <c r="A19" s="5">
        <v>-0.154</v>
      </c>
      <c r="B19" s="6">
        <v>0</v>
      </c>
      <c r="C19" s="6">
        <v>0</v>
      </c>
    </row>
    <row r="20" spans="1:3" x14ac:dyDescent="0.25">
      <c r="A20" s="5">
        <v>-0.14960000000000001</v>
      </c>
      <c r="B20" s="6">
        <v>0</v>
      </c>
      <c r="C20" s="6">
        <v>0</v>
      </c>
    </row>
    <row r="21" spans="1:3" x14ac:dyDescent="0.25">
      <c r="A21" s="5">
        <v>-0.1452</v>
      </c>
      <c r="B21" s="6">
        <v>0</v>
      </c>
      <c r="C21" s="6">
        <v>0</v>
      </c>
    </row>
    <row r="22" spans="1:3" x14ac:dyDescent="0.25">
      <c r="A22" s="5">
        <v>-0.14080000000000001</v>
      </c>
      <c r="B22" s="6">
        <v>1</v>
      </c>
      <c r="C22" s="6">
        <v>0</v>
      </c>
    </row>
    <row r="23" spans="1:3" x14ac:dyDescent="0.25">
      <c r="A23" s="5">
        <v>-0.13639999999999999</v>
      </c>
      <c r="B23" s="6">
        <v>0</v>
      </c>
      <c r="C23" s="6">
        <v>0</v>
      </c>
    </row>
    <row r="24" spans="1:3" x14ac:dyDescent="0.25">
      <c r="A24" s="5">
        <v>-0.13200000000000001</v>
      </c>
      <c r="B24" s="6">
        <v>1</v>
      </c>
      <c r="C24" s="6">
        <v>0</v>
      </c>
    </row>
    <row r="25" spans="1:3" x14ac:dyDescent="0.25">
      <c r="A25" s="5">
        <v>-0.12759999999999999</v>
      </c>
      <c r="B25" s="6">
        <v>0</v>
      </c>
      <c r="C25" s="6">
        <v>1</v>
      </c>
    </row>
    <row r="26" spans="1:3" x14ac:dyDescent="0.25">
      <c r="A26" s="5">
        <v>-0.1232</v>
      </c>
      <c r="B26" s="6">
        <v>0</v>
      </c>
      <c r="C26" s="6">
        <v>0</v>
      </c>
    </row>
    <row r="27" spans="1:3" x14ac:dyDescent="0.25">
      <c r="A27" s="5">
        <v>-0.1188</v>
      </c>
      <c r="B27" s="6">
        <v>0</v>
      </c>
      <c r="C27" s="6">
        <v>0</v>
      </c>
    </row>
    <row r="28" spans="1:3" x14ac:dyDescent="0.25">
      <c r="A28" s="5">
        <v>-0.1144</v>
      </c>
      <c r="B28" s="6">
        <v>1</v>
      </c>
      <c r="C28" s="6">
        <v>1</v>
      </c>
    </row>
    <row r="29" spans="1:3" x14ac:dyDescent="0.25">
      <c r="A29" s="5">
        <v>-0.11</v>
      </c>
      <c r="B29" s="6">
        <v>1</v>
      </c>
      <c r="C29" s="6">
        <v>0</v>
      </c>
    </row>
    <row r="30" spans="1:3" x14ac:dyDescent="0.25">
      <c r="A30" s="5">
        <v>-0.1056</v>
      </c>
      <c r="B30" s="6">
        <v>0</v>
      </c>
      <c r="C30" s="6">
        <v>2</v>
      </c>
    </row>
    <row r="31" spans="1:3" x14ac:dyDescent="0.25">
      <c r="A31" s="5">
        <v>-0.1012</v>
      </c>
      <c r="B31" s="6">
        <v>4</v>
      </c>
      <c r="C31" s="6">
        <v>0</v>
      </c>
    </row>
    <row r="32" spans="1:3" x14ac:dyDescent="0.25">
      <c r="A32" s="5">
        <v>-9.6799999999999997E-2</v>
      </c>
      <c r="B32" s="6">
        <v>0</v>
      </c>
      <c r="C32" s="6">
        <v>1</v>
      </c>
    </row>
    <row r="33" spans="1:3" x14ac:dyDescent="0.25">
      <c r="A33" s="5">
        <v>-9.2399999999999996E-2</v>
      </c>
      <c r="B33" s="6">
        <v>1</v>
      </c>
      <c r="C33" s="6">
        <v>2</v>
      </c>
    </row>
    <row r="34" spans="1:3" x14ac:dyDescent="0.25">
      <c r="A34" s="5">
        <v>-8.7999999999999995E-2</v>
      </c>
      <c r="B34" s="6">
        <v>1</v>
      </c>
      <c r="C34" s="6">
        <v>5</v>
      </c>
    </row>
    <row r="35" spans="1:3" x14ac:dyDescent="0.25">
      <c r="A35" s="5">
        <v>-8.3599999999999994E-2</v>
      </c>
      <c r="B35" s="6">
        <v>4</v>
      </c>
      <c r="C35" s="6">
        <v>6</v>
      </c>
    </row>
    <row r="36" spans="1:3" x14ac:dyDescent="0.25">
      <c r="A36" s="5">
        <v>-7.9200000000000007E-2</v>
      </c>
      <c r="B36" s="6">
        <v>2</v>
      </c>
      <c r="C36" s="6">
        <v>5</v>
      </c>
    </row>
    <row r="37" spans="1:3" x14ac:dyDescent="0.25">
      <c r="A37" s="5">
        <v>-7.4800000000000005E-2</v>
      </c>
      <c r="B37" s="6">
        <v>5</v>
      </c>
      <c r="C37" s="6">
        <v>3</v>
      </c>
    </row>
    <row r="38" spans="1:3" x14ac:dyDescent="0.25">
      <c r="A38" s="5">
        <v>-7.0400000000000004E-2</v>
      </c>
      <c r="B38" s="6">
        <v>5</v>
      </c>
      <c r="C38" s="6">
        <v>12</v>
      </c>
    </row>
    <row r="39" spans="1:3" x14ac:dyDescent="0.25">
      <c r="A39" s="5">
        <v>-6.6000000000000003E-2</v>
      </c>
      <c r="B39" s="6">
        <v>7</v>
      </c>
      <c r="C39" s="6">
        <v>12</v>
      </c>
    </row>
    <row r="40" spans="1:3" x14ac:dyDescent="0.25">
      <c r="A40" s="5">
        <v>-6.1600000000000002E-2</v>
      </c>
      <c r="B40" s="6">
        <v>10</v>
      </c>
      <c r="C40" s="6">
        <v>16</v>
      </c>
    </row>
    <row r="41" spans="1:3" x14ac:dyDescent="0.25">
      <c r="A41" s="5">
        <v>-5.7200000000000001E-2</v>
      </c>
      <c r="B41" s="6">
        <v>12</v>
      </c>
      <c r="C41" s="6">
        <v>5</v>
      </c>
    </row>
    <row r="42" spans="1:3" x14ac:dyDescent="0.25">
      <c r="A42" s="5">
        <v>-5.28E-2</v>
      </c>
      <c r="B42" s="6">
        <v>11</v>
      </c>
      <c r="C42" s="6">
        <v>18</v>
      </c>
    </row>
    <row r="43" spans="1:3" x14ac:dyDescent="0.25">
      <c r="A43" s="5">
        <v>-4.8399999999999999E-2</v>
      </c>
      <c r="B43" s="6">
        <v>21</v>
      </c>
      <c r="C43" s="6">
        <v>13</v>
      </c>
    </row>
    <row r="44" spans="1:3" x14ac:dyDescent="0.25">
      <c r="A44" s="5">
        <v>-4.3999999999999997E-2</v>
      </c>
      <c r="B44" s="6">
        <v>21</v>
      </c>
      <c r="C44" s="6">
        <v>20</v>
      </c>
    </row>
    <row r="45" spans="1:3" x14ac:dyDescent="0.25">
      <c r="A45" s="5">
        <v>-3.9600000000000003E-2</v>
      </c>
      <c r="B45" s="6">
        <v>30</v>
      </c>
      <c r="C45" s="6">
        <v>25</v>
      </c>
    </row>
    <row r="46" spans="1:3" x14ac:dyDescent="0.25">
      <c r="A46" s="5">
        <v>-3.5200000000000002E-2</v>
      </c>
      <c r="B46" s="6">
        <v>18</v>
      </c>
      <c r="C46" s="6">
        <v>36</v>
      </c>
    </row>
    <row r="47" spans="1:3" x14ac:dyDescent="0.25">
      <c r="A47" s="5">
        <v>-3.0800000000000001E-2</v>
      </c>
      <c r="B47" s="6">
        <v>32</v>
      </c>
      <c r="C47" s="6">
        <v>37</v>
      </c>
    </row>
    <row r="48" spans="1:3" x14ac:dyDescent="0.25">
      <c r="A48" s="5">
        <v>-2.64E-2</v>
      </c>
      <c r="B48" s="6">
        <v>49</v>
      </c>
      <c r="C48" s="6">
        <v>29</v>
      </c>
    </row>
    <row r="49" spans="1:3" x14ac:dyDescent="0.25">
      <c r="A49" s="5">
        <v>-2.1999999999999999E-2</v>
      </c>
      <c r="B49" s="6">
        <v>49</v>
      </c>
      <c r="C49" s="6">
        <v>39</v>
      </c>
    </row>
    <row r="50" spans="1:3" x14ac:dyDescent="0.25">
      <c r="A50" s="5">
        <v>-1.7600000000000001E-2</v>
      </c>
      <c r="B50" s="6">
        <v>61</v>
      </c>
      <c r="C50" s="6">
        <v>29</v>
      </c>
    </row>
    <row r="51" spans="1:3" x14ac:dyDescent="0.25">
      <c r="A51" s="5">
        <v>-1.32E-2</v>
      </c>
      <c r="B51" s="6">
        <v>58</v>
      </c>
      <c r="C51" s="6">
        <v>33</v>
      </c>
    </row>
    <row r="52" spans="1:3" x14ac:dyDescent="0.25">
      <c r="A52" s="5">
        <v>-8.8000000000000005E-3</v>
      </c>
      <c r="B52" s="6">
        <v>66</v>
      </c>
      <c r="C52" s="6">
        <v>40</v>
      </c>
    </row>
    <row r="53" spans="1:3" x14ac:dyDescent="0.25">
      <c r="A53" s="5">
        <v>-4.4000000000000003E-3</v>
      </c>
      <c r="B53" s="6">
        <v>42</v>
      </c>
      <c r="C53" s="6">
        <v>41</v>
      </c>
    </row>
    <row r="54" spans="1:3" x14ac:dyDescent="0.25">
      <c r="A54" s="5">
        <v>0</v>
      </c>
      <c r="B54" s="6">
        <v>52</v>
      </c>
      <c r="C54" s="6">
        <v>46</v>
      </c>
    </row>
    <row r="55" spans="1:3" x14ac:dyDescent="0.25">
      <c r="A55" s="5">
        <v>4.4000000000000003E-3</v>
      </c>
      <c r="B55" s="6">
        <v>34</v>
      </c>
      <c r="C55" s="6">
        <v>48</v>
      </c>
    </row>
    <row r="56" spans="1:3" x14ac:dyDescent="0.25">
      <c r="A56" s="5">
        <v>8.8000000000000005E-3</v>
      </c>
      <c r="B56" s="6">
        <v>33</v>
      </c>
      <c r="C56" s="6">
        <v>46</v>
      </c>
    </row>
    <row r="57" spans="1:3" x14ac:dyDescent="0.25">
      <c r="A57" s="5">
        <v>1.32E-2</v>
      </c>
      <c r="B57" s="6">
        <v>53</v>
      </c>
      <c r="C57" s="6">
        <v>32</v>
      </c>
    </row>
    <row r="58" spans="1:3" x14ac:dyDescent="0.25">
      <c r="A58" s="5">
        <v>1.7600000000000001E-2</v>
      </c>
      <c r="B58" s="6">
        <v>37</v>
      </c>
      <c r="C58" s="6">
        <v>43</v>
      </c>
    </row>
    <row r="59" spans="1:3" x14ac:dyDescent="0.25">
      <c r="A59" s="5">
        <v>2.1999999999999999E-2</v>
      </c>
      <c r="B59" s="6">
        <v>31</v>
      </c>
      <c r="C59" s="6">
        <v>47</v>
      </c>
    </row>
    <row r="60" spans="1:3" x14ac:dyDescent="0.25">
      <c r="A60" s="5">
        <v>2.64E-2</v>
      </c>
      <c r="B60" s="6">
        <v>22</v>
      </c>
      <c r="C60" s="6">
        <v>35</v>
      </c>
    </row>
    <row r="61" spans="1:3" x14ac:dyDescent="0.25">
      <c r="A61" s="5">
        <v>3.0800000000000001E-2</v>
      </c>
      <c r="B61" s="6">
        <v>23</v>
      </c>
      <c r="C61" s="6">
        <v>28</v>
      </c>
    </row>
    <row r="62" spans="1:3" x14ac:dyDescent="0.25">
      <c r="A62" s="5">
        <v>3.5200000000000002E-2</v>
      </c>
      <c r="B62" s="6">
        <v>19</v>
      </c>
      <c r="C62" s="6">
        <v>19</v>
      </c>
    </row>
    <row r="63" spans="1:3" x14ac:dyDescent="0.25">
      <c r="A63" s="5">
        <v>3.9600000000000003E-2</v>
      </c>
      <c r="B63" s="6">
        <v>9</v>
      </c>
      <c r="C63" s="6">
        <v>20</v>
      </c>
    </row>
    <row r="64" spans="1:3" x14ac:dyDescent="0.25">
      <c r="A64" s="5">
        <v>4.3999999999999997E-2</v>
      </c>
      <c r="B64" s="6">
        <v>10</v>
      </c>
      <c r="C64" s="6">
        <v>26</v>
      </c>
    </row>
    <row r="65" spans="1:3" x14ac:dyDescent="0.25">
      <c r="A65" s="5">
        <v>4.8399999999999999E-2</v>
      </c>
      <c r="B65" s="6">
        <v>11</v>
      </c>
      <c r="C65" s="6">
        <v>16</v>
      </c>
    </row>
    <row r="66" spans="1:3" x14ac:dyDescent="0.25">
      <c r="A66" s="5">
        <v>5.28E-2</v>
      </c>
      <c r="B66" s="6">
        <v>10</v>
      </c>
      <c r="C66" s="6">
        <v>19</v>
      </c>
    </row>
    <row r="67" spans="1:3" x14ac:dyDescent="0.25">
      <c r="A67" s="5">
        <v>5.7200000000000001E-2</v>
      </c>
      <c r="B67" s="6">
        <v>13</v>
      </c>
      <c r="C67" s="6">
        <v>17</v>
      </c>
    </row>
    <row r="68" spans="1:3" x14ac:dyDescent="0.25">
      <c r="A68" s="5">
        <v>6.1600000000000002E-2</v>
      </c>
      <c r="B68" s="6">
        <v>7</v>
      </c>
      <c r="C68" s="6">
        <v>13</v>
      </c>
    </row>
    <row r="69" spans="1:3" x14ac:dyDescent="0.25">
      <c r="A69" s="5">
        <v>6.6000000000000003E-2</v>
      </c>
      <c r="B69" s="6">
        <v>10</v>
      </c>
      <c r="C69" s="6">
        <v>9</v>
      </c>
    </row>
    <row r="70" spans="1:3" x14ac:dyDescent="0.25">
      <c r="A70" s="5">
        <v>7.0400000000000004E-2</v>
      </c>
      <c r="B70" s="6">
        <v>8</v>
      </c>
      <c r="C70" s="6">
        <v>11</v>
      </c>
    </row>
    <row r="71" spans="1:3" x14ac:dyDescent="0.25">
      <c r="A71" s="5">
        <v>7.4800000000000005E-2</v>
      </c>
      <c r="B71" s="6">
        <v>1</v>
      </c>
      <c r="C71" s="6">
        <v>6</v>
      </c>
    </row>
    <row r="72" spans="1:3" x14ac:dyDescent="0.25">
      <c r="A72" s="5">
        <v>7.9200000000000007E-2</v>
      </c>
      <c r="B72" s="6">
        <v>5</v>
      </c>
      <c r="C72" s="6">
        <v>5</v>
      </c>
    </row>
    <row r="73" spans="1:3" x14ac:dyDescent="0.25">
      <c r="A73" s="5">
        <v>8.3599999999999994E-2</v>
      </c>
      <c r="B73" s="6">
        <v>6</v>
      </c>
      <c r="C73" s="6">
        <v>5</v>
      </c>
    </row>
    <row r="74" spans="1:3" x14ac:dyDescent="0.25">
      <c r="A74" s="5">
        <v>8.7999999999999995E-2</v>
      </c>
      <c r="B74" s="6">
        <v>8</v>
      </c>
      <c r="C74" s="6">
        <v>3</v>
      </c>
    </row>
    <row r="75" spans="1:3" x14ac:dyDescent="0.25">
      <c r="A75" s="5">
        <v>9.2399999999999996E-2</v>
      </c>
      <c r="B75" s="6">
        <v>0</v>
      </c>
      <c r="C75" s="6">
        <v>3</v>
      </c>
    </row>
    <row r="76" spans="1:3" x14ac:dyDescent="0.25">
      <c r="A76" s="5">
        <v>9.6799999999999997E-2</v>
      </c>
      <c r="B76" s="6">
        <v>2</v>
      </c>
      <c r="C76" s="6">
        <v>2</v>
      </c>
    </row>
    <row r="77" spans="1:3" x14ac:dyDescent="0.25">
      <c r="A77" s="5">
        <v>0.1012</v>
      </c>
      <c r="B77" s="6">
        <v>3</v>
      </c>
      <c r="C77" s="6">
        <v>3</v>
      </c>
    </row>
    <row r="78" spans="1:3" x14ac:dyDescent="0.25">
      <c r="A78" s="5">
        <v>0.1056</v>
      </c>
      <c r="B78" s="6">
        <v>3</v>
      </c>
      <c r="C78" s="6">
        <v>3</v>
      </c>
    </row>
    <row r="79" spans="1:3" x14ac:dyDescent="0.25">
      <c r="A79" s="5">
        <v>0.11</v>
      </c>
      <c r="B79" s="6">
        <v>1</v>
      </c>
      <c r="C79" s="6">
        <v>2</v>
      </c>
    </row>
    <row r="80" spans="1:3" x14ac:dyDescent="0.25">
      <c r="A80" s="5">
        <v>0.1144</v>
      </c>
      <c r="B80" s="6">
        <v>2</v>
      </c>
      <c r="C80" s="6">
        <v>0</v>
      </c>
    </row>
    <row r="81" spans="1:3" x14ac:dyDescent="0.25">
      <c r="A81" s="5">
        <v>0.1188</v>
      </c>
      <c r="B81" s="6">
        <v>3</v>
      </c>
      <c r="C81" s="6">
        <v>0</v>
      </c>
    </row>
    <row r="82" spans="1:3" x14ac:dyDescent="0.25">
      <c r="A82" s="5">
        <v>0.1232</v>
      </c>
      <c r="B82" s="6">
        <v>3</v>
      </c>
      <c r="C82" s="6">
        <v>1</v>
      </c>
    </row>
    <row r="83" spans="1:3" x14ac:dyDescent="0.25">
      <c r="A83" s="5">
        <v>0.12759999999999999</v>
      </c>
      <c r="B83" s="6">
        <v>1</v>
      </c>
      <c r="C83" s="6">
        <v>0</v>
      </c>
    </row>
    <row r="84" spans="1:3" x14ac:dyDescent="0.25">
      <c r="A84" s="5">
        <v>0.13200000000000001</v>
      </c>
      <c r="B84" s="6">
        <v>0</v>
      </c>
      <c r="C84" s="6">
        <v>1</v>
      </c>
    </row>
    <row r="85" spans="1:3" x14ac:dyDescent="0.25">
      <c r="A85" s="5">
        <v>0.13639999999999999</v>
      </c>
      <c r="B85" s="6">
        <v>0</v>
      </c>
      <c r="C85" s="6">
        <v>0</v>
      </c>
    </row>
    <row r="86" spans="1:3" x14ac:dyDescent="0.25">
      <c r="A86" s="5">
        <v>0.14080000000000001</v>
      </c>
      <c r="B86" s="6">
        <v>1</v>
      </c>
      <c r="C86" s="6">
        <v>0</v>
      </c>
    </row>
    <row r="87" spans="1:3" x14ac:dyDescent="0.25">
      <c r="A87" s="5">
        <v>0.1452</v>
      </c>
      <c r="B87" s="6">
        <v>2</v>
      </c>
      <c r="C87" s="6">
        <v>0</v>
      </c>
    </row>
    <row r="88" spans="1:3" x14ac:dyDescent="0.25">
      <c r="A88" s="5">
        <v>0.14960000000000001</v>
      </c>
      <c r="B88" s="6">
        <v>1</v>
      </c>
      <c r="C88" s="6">
        <v>0</v>
      </c>
    </row>
    <row r="89" spans="1:3" x14ac:dyDescent="0.25">
      <c r="A89" s="5">
        <v>0.154</v>
      </c>
      <c r="B89" s="6">
        <v>0</v>
      </c>
      <c r="C89" s="6">
        <v>0</v>
      </c>
    </row>
    <row r="90" spans="1:3" x14ac:dyDescent="0.25">
      <c r="A90" s="5">
        <v>0.15840000000000001</v>
      </c>
      <c r="B90" s="6">
        <v>0</v>
      </c>
      <c r="C90" s="6">
        <v>0</v>
      </c>
    </row>
    <row r="91" spans="1:3" x14ac:dyDescent="0.25">
      <c r="A91" s="5">
        <v>0.1628</v>
      </c>
      <c r="B91" s="6">
        <v>0</v>
      </c>
      <c r="C91" s="6">
        <v>0</v>
      </c>
    </row>
    <row r="92" spans="1:3" x14ac:dyDescent="0.25">
      <c r="A92" s="5">
        <v>0.16719999999999999</v>
      </c>
      <c r="B92" s="6">
        <v>0</v>
      </c>
      <c r="C92" s="6">
        <v>0</v>
      </c>
    </row>
    <row r="93" spans="1:3" x14ac:dyDescent="0.25">
      <c r="A93" s="5">
        <v>0.1716</v>
      </c>
      <c r="B93" s="6">
        <v>0</v>
      </c>
      <c r="C93" s="6">
        <v>0</v>
      </c>
    </row>
    <row r="94" spans="1:3" x14ac:dyDescent="0.25">
      <c r="A94" s="5">
        <v>0.17599999999999999</v>
      </c>
      <c r="B94" s="6">
        <v>0</v>
      </c>
      <c r="C94" s="6">
        <v>0</v>
      </c>
    </row>
    <row r="95" spans="1:3" x14ac:dyDescent="0.25">
      <c r="A95" s="5">
        <v>0.1804</v>
      </c>
      <c r="B95" s="6">
        <v>0</v>
      </c>
      <c r="C95" s="6">
        <v>0</v>
      </c>
    </row>
    <row r="96" spans="1:3" x14ac:dyDescent="0.25">
      <c r="A96" s="5">
        <v>0.18479999999999999</v>
      </c>
      <c r="B96" s="6">
        <v>0</v>
      </c>
      <c r="C96" s="6">
        <v>0</v>
      </c>
    </row>
    <row r="97" spans="1:3" x14ac:dyDescent="0.25">
      <c r="A97" s="5">
        <v>0.18920000000000001</v>
      </c>
      <c r="B97" s="6">
        <v>1</v>
      </c>
      <c r="C97" s="6">
        <v>0</v>
      </c>
    </row>
    <row r="98" spans="1:3" x14ac:dyDescent="0.25">
      <c r="A98" s="5">
        <v>0.19359999999999999</v>
      </c>
      <c r="B98" s="6">
        <v>0</v>
      </c>
      <c r="C98" s="6">
        <v>0</v>
      </c>
    </row>
    <row r="99" spans="1:3" x14ac:dyDescent="0.25">
      <c r="A99" s="5">
        <v>0.19800000000000001</v>
      </c>
      <c r="B99" s="6">
        <v>0</v>
      </c>
      <c r="C99" s="6">
        <v>0</v>
      </c>
    </row>
    <row r="100" spans="1:3" x14ac:dyDescent="0.25">
      <c r="A100" s="5">
        <v>0.2024</v>
      </c>
      <c r="B100" s="6">
        <v>1</v>
      </c>
      <c r="C100" s="6">
        <v>0</v>
      </c>
    </row>
    <row r="101" spans="1:3" x14ac:dyDescent="0.25">
      <c r="A101" s="5">
        <v>0.20680000000000001</v>
      </c>
      <c r="B101" s="6">
        <v>0</v>
      </c>
      <c r="C101" s="6">
        <v>0</v>
      </c>
    </row>
    <row r="102" spans="1:3" x14ac:dyDescent="0.25">
      <c r="A102" s="5">
        <v>0.2112</v>
      </c>
      <c r="B102" s="6">
        <v>1</v>
      </c>
      <c r="C102" s="6">
        <v>0</v>
      </c>
    </row>
    <row r="103" spans="1:3" x14ac:dyDescent="0.25">
      <c r="A103" s="5">
        <v>0.21560000000000001</v>
      </c>
      <c r="B103" s="6">
        <v>0</v>
      </c>
      <c r="C103" s="6">
        <v>0</v>
      </c>
    </row>
    <row r="104" spans="1:3" x14ac:dyDescent="0.25">
      <c r="A104" s="5">
        <v>0.22</v>
      </c>
      <c r="B104" s="6">
        <v>0</v>
      </c>
      <c r="C104" s="6">
        <v>0</v>
      </c>
    </row>
    <row r="105" spans="1:3" x14ac:dyDescent="0.25">
      <c r="A105" s="5" t="s">
        <v>18</v>
      </c>
      <c r="B105" s="6">
        <v>940</v>
      </c>
      <c r="C105" s="6">
        <v>940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946"/>
  <sheetViews>
    <sheetView workbookViewId="0">
      <selection activeCell="B12" sqref="B12"/>
    </sheetView>
  </sheetViews>
  <sheetFormatPr defaultRowHeight="15" x14ac:dyDescent="0.25"/>
  <cols>
    <col min="1" max="1" width="13.140625" bestFit="1" customWidth="1"/>
    <col min="2" max="2" width="12" bestFit="1" customWidth="1"/>
    <col min="3" max="3" width="15.28515625" bestFit="1" customWidth="1"/>
  </cols>
  <sheetData>
    <row r="3" spans="1:3" x14ac:dyDescent="0.25">
      <c r="A3" s="4" t="s">
        <v>17</v>
      </c>
      <c r="B3" t="s">
        <v>22</v>
      </c>
      <c r="C3" t="s">
        <v>133</v>
      </c>
    </row>
    <row r="4" spans="1:3" x14ac:dyDescent="0.25">
      <c r="A4" s="11">
        <v>40178</v>
      </c>
      <c r="B4" s="6">
        <v>5.0015011203888191</v>
      </c>
      <c r="C4" s="6">
        <v>10</v>
      </c>
    </row>
    <row r="5" spans="1:3" x14ac:dyDescent="0.25">
      <c r="A5" s="11">
        <v>40182</v>
      </c>
      <c r="B5" s="6">
        <v>5.1824684803810905</v>
      </c>
      <c r="C5" s="6">
        <v>10.442542819824682</v>
      </c>
    </row>
    <row r="6" spans="1:3" x14ac:dyDescent="0.25">
      <c r="A6" s="11">
        <v>40183</v>
      </c>
      <c r="B6" s="6">
        <v>5.283509683142106</v>
      </c>
      <c r="C6" s="6">
        <v>10.559285827643448</v>
      </c>
    </row>
    <row r="7" spans="1:3" x14ac:dyDescent="0.25">
      <c r="A7" s="11">
        <v>40184</v>
      </c>
      <c r="B7" s="6">
        <v>5.4709204728369887</v>
      </c>
      <c r="C7" s="6">
        <v>11.039000749603794</v>
      </c>
    </row>
    <row r="8" spans="1:3" x14ac:dyDescent="0.25">
      <c r="A8" s="11">
        <v>40185</v>
      </c>
      <c r="B8" s="6">
        <v>5.5620122338856639</v>
      </c>
      <c r="C8" s="6">
        <v>11.01411762980749</v>
      </c>
    </row>
    <row r="9" spans="1:3" x14ac:dyDescent="0.25">
      <c r="A9" s="11">
        <v>40186</v>
      </c>
      <c r="B9" s="6">
        <v>5.7054799370381675</v>
      </c>
      <c r="C9" s="6">
        <v>11.166026695830467</v>
      </c>
    </row>
    <row r="10" spans="1:3" x14ac:dyDescent="0.25">
      <c r="A10" s="11">
        <v>40189</v>
      </c>
      <c r="B10" s="6">
        <v>5.7892126317903703</v>
      </c>
      <c r="C10" s="6">
        <v>10.855397427904064</v>
      </c>
    </row>
    <row r="11" spans="1:3" x14ac:dyDescent="0.25">
      <c r="A11" s="11">
        <v>40190</v>
      </c>
      <c r="B11" s="6">
        <v>5.6317408628681678</v>
      </c>
      <c r="C11" s="6">
        <v>11.579460424207168</v>
      </c>
    </row>
    <row r="12" spans="1:3" x14ac:dyDescent="0.25">
      <c r="A12" s="11">
        <v>40191</v>
      </c>
      <c r="B12" s="6">
        <v>5.7309918467731142</v>
      </c>
      <c r="C12" s="6">
        <v>11.991786728146456</v>
      </c>
    </row>
    <row r="13" spans="1:3" x14ac:dyDescent="0.25">
      <c r="A13" s="11">
        <v>40192</v>
      </c>
      <c r="B13" s="6">
        <v>5.8570683928534786</v>
      </c>
      <c r="C13" s="6">
        <v>12.76942026030199</v>
      </c>
    </row>
    <row r="14" spans="1:3" x14ac:dyDescent="0.25">
      <c r="A14" s="11">
        <v>40193</v>
      </c>
      <c r="B14" s="6">
        <v>5.7068887664342833</v>
      </c>
      <c r="C14" s="6">
        <v>13.184301682325009</v>
      </c>
    </row>
    <row r="15" spans="1:3" x14ac:dyDescent="0.25">
      <c r="A15" s="11">
        <v>40197</v>
      </c>
      <c r="B15" s="6">
        <v>5.966295684586493</v>
      </c>
      <c r="C15" s="6">
        <v>13.219787354947849</v>
      </c>
    </row>
    <row r="16" spans="1:3" x14ac:dyDescent="0.25">
      <c r="A16" s="11">
        <v>40198</v>
      </c>
      <c r="B16" s="6">
        <v>6.0070713105803408</v>
      </c>
      <c r="C16" s="6">
        <v>13.301053958427282</v>
      </c>
    </row>
    <row r="17" spans="1:3" x14ac:dyDescent="0.25">
      <c r="A17" s="11">
        <v>40199</v>
      </c>
      <c r="B17" s="6">
        <v>5.6616493748676602</v>
      </c>
      <c r="C17" s="6">
        <v>13.561049759745902</v>
      </c>
    </row>
    <row r="18" spans="1:3" x14ac:dyDescent="0.25">
      <c r="A18" s="11">
        <v>40200</v>
      </c>
      <c r="B18" s="6">
        <v>5.1741012862206732</v>
      </c>
      <c r="C18" s="6">
        <v>14.370829170735046</v>
      </c>
    </row>
    <row r="19" spans="1:3" x14ac:dyDescent="0.25">
      <c r="A19" s="11">
        <v>40203</v>
      </c>
      <c r="B19" s="6">
        <v>5.2492264486013136</v>
      </c>
      <c r="C19" s="6">
        <v>14.590193840001081</v>
      </c>
    </row>
    <row r="20" spans="1:3" x14ac:dyDescent="0.25">
      <c r="A20" s="11">
        <v>40204</v>
      </c>
      <c r="B20" s="6">
        <v>5.2000791384951448</v>
      </c>
      <c r="C20" s="6">
        <v>14.666419662779218</v>
      </c>
    </row>
    <row r="21" spans="1:3" x14ac:dyDescent="0.25">
      <c r="A21" s="11">
        <v>40205</v>
      </c>
      <c r="B21" s="6">
        <v>5.3546645786427414</v>
      </c>
      <c r="C21" s="6">
        <v>14.6374137378674</v>
      </c>
    </row>
    <row r="22" spans="1:3" x14ac:dyDescent="0.25">
      <c r="A22" s="11">
        <v>40206</v>
      </c>
      <c r="B22" s="6">
        <v>5.3030479331193563</v>
      </c>
      <c r="C22" s="6">
        <v>15.595052353007143</v>
      </c>
    </row>
    <row r="23" spans="1:3" x14ac:dyDescent="0.25">
      <c r="A23" s="11">
        <v>40207</v>
      </c>
      <c r="B23" s="6">
        <v>5.1790114598569126</v>
      </c>
      <c r="C23" s="6">
        <v>16.021664794668325</v>
      </c>
    </row>
    <row r="24" spans="1:3" x14ac:dyDescent="0.25">
      <c r="A24" s="11">
        <v>40210</v>
      </c>
      <c r="B24" s="6">
        <v>5.4627747422212298</v>
      </c>
      <c r="C24" s="6">
        <v>17.058676065043585</v>
      </c>
    </row>
    <row r="25" spans="1:3" x14ac:dyDescent="0.25">
      <c r="A25" s="11">
        <v>40211</v>
      </c>
      <c r="B25" s="6">
        <v>5.6631203995666093</v>
      </c>
      <c r="C25" s="6">
        <v>17.169057467947813</v>
      </c>
    </row>
    <row r="26" spans="1:3" x14ac:dyDescent="0.25">
      <c r="A26" s="11">
        <v>40212</v>
      </c>
      <c r="B26" s="6">
        <v>5.644211041207237</v>
      </c>
      <c r="C26" s="6">
        <v>17.289244433611803</v>
      </c>
    </row>
    <row r="27" spans="1:3" x14ac:dyDescent="0.25">
      <c r="A27" s="11">
        <v>40213</v>
      </c>
      <c r="B27" s="6">
        <v>4.9965753938687625</v>
      </c>
      <c r="C27" s="6">
        <v>17.958376174108707</v>
      </c>
    </row>
    <row r="28" spans="1:3" x14ac:dyDescent="0.25">
      <c r="A28" s="11">
        <v>40214</v>
      </c>
      <c r="B28" s="6">
        <v>4.9367439511765676</v>
      </c>
      <c r="C28" s="6">
        <v>17.510839041632387</v>
      </c>
    </row>
    <row r="29" spans="1:3" x14ac:dyDescent="0.25">
      <c r="A29" s="11">
        <v>40217</v>
      </c>
      <c r="B29" s="6">
        <v>4.8735055293870548</v>
      </c>
      <c r="C29" s="6">
        <v>18.042303228826395</v>
      </c>
    </row>
    <row r="30" spans="1:3" x14ac:dyDescent="0.25">
      <c r="A30" s="11">
        <v>40218</v>
      </c>
      <c r="B30" s="6">
        <v>4.9883462083351828</v>
      </c>
      <c r="C30" s="6">
        <v>18.995706831630574</v>
      </c>
    </row>
    <row r="31" spans="1:3" x14ac:dyDescent="0.25">
      <c r="A31" s="11">
        <v>40219</v>
      </c>
      <c r="B31" s="6">
        <v>5.0053246358898793</v>
      </c>
      <c r="C31" s="6">
        <v>19.177890257637049</v>
      </c>
    </row>
    <row r="32" spans="1:3" x14ac:dyDescent="0.25">
      <c r="A32" s="11">
        <v>40220</v>
      </c>
      <c r="B32" s="6">
        <v>5.1347475164933272</v>
      </c>
      <c r="C32" s="6">
        <v>18.884700935914534</v>
      </c>
    </row>
    <row r="33" spans="1:3" x14ac:dyDescent="0.25">
      <c r="A33" s="11">
        <v>40221</v>
      </c>
      <c r="B33" s="6">
        <v>5.1436543548542142</v>
      </c>
      <c r="C33" s="6">
        <v>18.747013669138759</v>
      </c>
    </row>
    <row r="34" spans="1:3" x14ac:dyDescent="0.25">
      <c r="A34" s="11">
        <v>40225</v>
      </c>
      <c r="B34" s="6">
        <v>5.4138465784073126</v>
      </c>
      <c r="C34" s="6">
        <v>18.843384093777932</v>
      </c>
    </row>
    <row r="35" spans="1:3" x14ac:dyDescent="0.25">
      <c r="A35" s="11">
        <v>40226</v>
      </c>
      <c r="B35" s="6">
        <v>5.6060801718874478</v>
      </c>
      <c r="C35" s="6">
        <v>19.170162426078502</v>
      </c>
    </row>
    <row r="36" spans="1:3" x14ac:dyDescent="0.25">
      <c r="A36" s="11">
        <v>40227</v>
      </c>
      <c r="B36" s="6">
        <v>5.8317911941541487</v>
      </c>
      <c r="C36" s="6">
        <v>19.23798211973039</v>
      </c>
    </row>
    <row r="37" spans="1:3" x14ac:dyDescent="0.25">
      <c r="A37" s="11">
        <v>40228</v>
      </c>
      <c r="B37" s="6">
        <v>5.9479515505018883</v>
      </c>
      <c r="C37" s="6">
        <v>18.58777633875318</v>
      </c>
    </row>
    <row r="38" spans="1:3" x14ac:dyDescent="0.25">
      <c r="A38" s="11">
        <v>40231</v>
      </c>
      <c r="B38" s="6">
        <v>6.0576536683927404</v>
      </c>
      <c r="C38" s="6">
        <v>19.49638646056232</v>
      </c>
    </row>
    <row r="39" spans="1:3" x14ac:dyDescent="0.25">
      <c r="A39" s="11">
        <v>40232</v>
      </c>
      <c r="B39" s="6">
        <v>5.8644500919032012</v>
      </c>
      <c r="C39" s="6">
        <v>19.230294504379255</v>
      </c>
    </row>
    <row r="40" spans="1:3" x14ac:dyDescent="0.25">
      <c r="A40" s="11">
        <v>40233</v>
      </c>
      <c r="B40" s="6">
        <v>5.9881547860783355</v>
      </c>
      <c r="C40" s="6">
        <v>18.889877197748358</v>
      </c>
    </row>
    <row r="41" spans="1:3" x14ac:dyDescent="0.25">
      <c r="A41" s="11">
        <v>40234</v>
      </c>
      <c r="B41" s="6">
        <v>6.0082364774759069</v>
      </c>
      <c r="C41" s="6">
        <v>19.407369321343744</v>
      </c>
    </row>
    <row r="42" spans="1:3" x14ac:dyDescent="0.25">
      <c r="A42" s="11">
        <v>40235</v>
      </c>
      <c r="B42" s="6">
        <v>6.1285315763952912</v>
      </c>
      <c r="C42" s="6">
        <v>19.674968865218581</v>
      </c>
    </row>
    <row r="43" spans="1:3" x14ac:dyDescent="0.25">
      <c r="A43" s="11">
        <v>40238</v>
      </c>
      <c r="B43" s="6">
        <v>6.2454614221112577</v>
      </c>
      <c r="C43" s="6">
        <v>20.083199954409441</v>
      </c>
    </row>
    <row r="44" spans="1:3" x14ac:dyDescent="0.25">
      <c r="A44" s="11">
        <v>40239</v>
      </c>
      <c r="B44" s="6">
        <v>6.3095405109731697</v>
      </c>
      <c r="C44" s="6">
        <v>19.948060095387309</v>
      </c>
    </row>
    <row r="45" spans="1:3" x14ac:dyDescent="0.25">
      <c r="A45" s="11">
        <v>40240</v>
      </c>
      <c r="B45" s="6">
        <v>6.3679135314993838</v>
      </c>
      <c r="C45" s="6">
        <v>20.236861921633135</v>
      </c>
    </row>
    <row r="46" spans="1:3" x14ac:dyDescent="0.25">
      <c r="A46" s="11">
        <v>40241</v>
      </c>
      <c r="B46" s="6">
        <v>6.383985025792545</v>
      </c>
      <c r="C46" s="6">
        <v>18.631342509898655</v>
      </c>
    </row>
    <row r="47" spans="1:3" x14ac:dyDescent="0.25">
      <c r="A47" s="11">
        <v>40242</v>
      </c>
      <c r="B47" s="6">
        <v>6.6679059806979488</v>
      </c>
      <c r="C47" s="6">
        <v>18.959500935171199</v>
      </c>
    </row>
    <row r="48" spans="1:3" x14ac:dyDescent="0.25">
      <c r="A48" s="11">
        <v>40245</v>
      </c>
      <c r="B48" s="6">
        <v>6.7628051456279525</v>
      </c>
      <c r="C48" s="6">
        <v>19.805505663439888</v>
      </c>
    </row>
    <row r="49" spans="1:3" x14ac:dyDescent="0.25">
      <c r="A49" s="11">
        <v>40246</v>
      </c>
      <c r="B49" s="6">
        <v>6.7477693571376269</v>
      </c>
      <c r="C49" s="6">
        <v>19.167338886862517</v>
      </c>
    </row>
    <row r="50" spans="1:3" x14ac:dyDescent="0.25">
      <c r="A50" s="11">
        <v>40247</v>
      </c>
      <c r="B50" s="6">
        <v>6.7028410954632527</v>
      </c>
      <c r="C50" s="6">
        <v>18.995509665869193</v>
      </c>
    </row>
    <row r="51" spans="1:3" x14ac:dyDescent="0.25">
      <c r="A51" s="11">
        <v>40248</v>
      </c>
      <c r="B51" s="6">
        <v>6.6516375084952326</v>
      </c>
      <c r="C51" s="6">
        <v>19.373676009174144</v>
      </c>
    </row>
    <row r="52" spans="1:3" x14ac:dyDescent="0.25">
      <c r="A52" s="11">
        <v>40249</v>
      </c>
      <c r="B52" s="6">
        <v>6.7027706155634403</v>
      </c>
      <c r="C52" s="6">
        <v>19.496869747204194</v>
      </c>
    </row>
    <row r="53" spans="1:3" x14ac:dyDescent="0.25">
      <c r="A53" s="11">
        <v>40252</v>
      </c>
      <c r="B53" s="6">
        <v>6.6957465879570988</v>
      </c>
      <c r="C53" s="6">
        <v>21.223108695282161</v>
      </c>
    </row>
    <row r="54" spans="1:3" x14ac:dyDescent="0.25">
      <c r="A54" s="11">
        <v>40253</v>
      </c>
      <c r="B54" s="6">
        <v>6.8828041486773897</v>
      </c>
      <c r="C54" s="6">
        <v>21.055772019970156</v>
      </c>
    </row>
    <row r="55" spans="1:3" x14ac:dyDescent="0.25">
      <c r="A55" s="11">
        <v>40254</v>
      </c>
      <c r="B55" s="6">
        <v>7.1435386907297502</v>
      </c>
      <c r="C55" s="6">
        <v>20.192865973730342</v>
      </c>
    </row>
    <row r="56" spans="1:3" x14ac:dyDescent="0.25">
      <c r="A56" s="11">
        <v>40255</v>
      </c>
      <c r="B56" s="6">
        <v>7.2485759600756934</v>
      </c>
      <c r="C56" s="6">
        <v>19.579466276728439</v>
      </c>
    </row>
    <row r="57" spans="1:3" x14ac:dyDescent="0.25">
      <c r="A57" s="11">
        <v>40256</v>
      </c>
      <c r="B57" s="6">
        <v>7.1086699287515795</v>
      </c>
      <c r="C57" s="6">
        <v>19.090086045008569</v>
      </c>
    </row>
    <row r="58" spans="1:3" x14ac:dyDescent="0.25">
      <c r="A58" s="11">
        <v>40259</v>
      </c>
      <c r="B58" s="6">
        <v>7.2007492085815743</v>
      </c>
      <c r="C58" s="6">
        <v>17.946270368236252</v>
      </c>
    </row>
    <row r="59" spans="1:3" x14ac:dyDescent="0.25">
      <c r="A59" s="11">
        <v>40260</v>
      </c>
      <c r="B59" s="6">
        <v>7.3507221662072224</v>
      </c>
      <c r="C59" s="6">
        <v>17.343928981109951</v>
      </c>
    </row>
    <row r="60" spans="1:3" x14ac:dyDescent="0.25">
      <c r="A60" s="11">
        <v>40261</v>
      </c>
      <c r="B60" s="6">
        <v>7.1966692528201426</v>
      </c>
      <c r="C60" s="6">
        <v>18.433008194225934</v>
      </c>
    </row>
    <row r="61" spans="1:3" x14ac:dyDescent="0.25">
      <c r="A61" s="11">
        <v>40262</v>
      </c>
      <c r="B61" s="6">
        <v>7.1174744920305235</v>
      </c>
      <c r="C61" s="6">
        <v>19.224231127181692</v>
      </c>
    </row>
    <row r="62" spans="1:3" x14ac:dyDescent="0.25">
      <c r="A62" s="11">
        <v>40263</v>
      </c>
      <c r="B62" s="6">
        <v>7.1905636931315655</v>
      </c>
      <c r="C62" s="6">
        <v>19.164963477287802</v>
      </c>
    </row>
    <row r="63" spans="1:3" x14ac:dyDescent="0.25">
      <c r="A63" s="11">
        <v>40266</v>
      </c>
      <c r="B63" s="6">
        <v>7.3346591234150029</v>
      </c>
      <c r="C63" s="6">
        <v>18.626182594427295</v>
      </c>
    </row>
    <row r="64" spans="1:3" x14ac:dyDescent="0.25">
      <c r="A64" s="11">
        <v>40267</v>
      </c>
      <c r="B64" s="6">
        <v>7.4584351094331058</v>
      </c>
      <c r="C64" s="6">
        <v>18.032805997639354</v>
      </c>
    </row>
    <row r="65" spans="1:3" x14ac:dyDescent="0.25">
      <c r="A65" s="11">
        <v>40268</v>
      </c>
      <c r="B65" s="6">
        <v>7.4907002263996691</v>
      </c>
      <c r="C65" s="6">
        <v>17.528909527709768</v>
      </c>
    </row>
    <row r="66" spans="1:3" x14ac:dyDescent="0.25">
      <c r="A66" s="11">
        <v>40269</v>
      </c>
      <c r="B66" s="6">
        <v>7.5122143526091492</v>
      </c>
      <c r="C66" s="6">
        <v>17.529743947007056</v>
      </c>
    </row>
    <row r="67" spans="1:3" x14ac:dyDescent="0.25">
      <c r="A67" s="11">
        <v>40273</v>
      </c>
      <c r="B67" s="6">
        <v>7.7916050707360132</v>
      </c>
      <c r="C67" s="6">
        <v>16.597469741717116</v>
      </c>
    </row>
    <row r="68" spans="1:3" x14ac:dyDescent="0.25">
      <c r="A68" s="11">
        <v>40274</v>
      </c>
      <c r="B68" s="6">
        <v>8.0011181353337673</v>
      </c>
      <c r="C68" s="6">
        <v>15.99506427771246</v>
      </c>
    </row>
    <row r="69" spans="1:3" x14ac:dyDescent="0.25">
      <c r="A69" s="11">
        <v>40275</v>
      </c>
      <c r="B69" s="6">
        <v>7.8603744972014846</v>
      </c>
      <c r="C69" s="6">
        <v>15.999013225288151</v>
      </c>
    </row>
    <row r="70" spans="1:3" x14ac:dyDescent="0.25">
      <c r="A70" s="11">
        <v>40276</v>
      </c>
      <c r="B70" s="6">
        <v>7.9916336960260814</v>
      </c>
      <c r="C70" s="6">
        <v>15.310584354927613</v>
      </c>
    </row>
    <row r="71" spans="1:3" x14ac:dyDescent="0.25">
      <c r="A71" s="11">
        <v>40277</v>
      </c>
      <c r="B71" s="6">
        <v>8.0815703478447318</v>
      </c>
      <c r="C71" s="6">
        <v>15.63978046047227</v>
      </c>
    </row>
    <row r="72" spans="1:3" x14ac:dyDescent="0.25">
      <c r="A72" s="11">
        <v>40280</v>
      </c>
      <c r="B72" s="6">
        <v>8.0930328712042368</v>
      </c>
      <c r="C72" s="6">
        <v>15.355620461658837</v>
      </c>
    </row>
    <row r="73" spans="1:3" x14ac:dyDescent="0.25">
      <c r="A73" s="11">
        <v>40281</v>
      </c>
      <c r="B73" s="6">
        <v>8.0557507336292336</v>
      </c>
      <c r="C73" s="6">
        <v>15.096946163403882</v>
      </c>
    </row>
    <row r="74" spans="1:3" x14ac:dyDescent="0.25">
      <c r="A74" s="11">
        <v>40282</v>
      </c>
      <c r="B74" s="6">
        <v>8.2428486448215246</v>
      </c>
      <c r="C74" s="6">
        <v>14.988523872321897</v>
      </c>
    </row>
    <row r="75" spans="1:3" x14ac:dyDescent="0.25">
      <c r="A75" s="11">
        <v>40283</v>
      </c>
      <c r="B75" s="6">
        <v>8.2425437723374007</v>
      </c>
      <c r="C75" s="6">
        <v>14.70425922826168</v>
      </c>
    </row>
    <row r="76" spans="1:3" x14ac:dyDescent="0.25">
      <c r="A76" s="11">
        <v>40284</v>
      </c>
      <c r="B76" s="6">
        <v>7.9159684914026522</v>
      </c>
      <c r="C76" s="6">
        <v>13.970006961105522</v>
      </c>
    </row>
    <row r="77" spans="1:3" x14ac:dyDescent="0.25">
      <c r="A77" s="11">
        <v>40287</v>
      </c>
      <c r="B77" s="6">
        <v>8.1052690313239584</v>
      </c>
      <c r="C77" s="6">
        <v>13.983705129295103</v>
      </c>
    </row>
    <row r="78" spans="1:3" x14ac:dyDescent="0.25">
      <c r="A78" s="11">
        <v>40288</v>
      </c>
      <c r="B78" s="6">
        <v>8.4868372328189849</v>
      </c>
      <c r="C78" s="6">
        <v>14.437353241793328</v>
      </c>
    </row>
    <row r="79" spans="1:3" x14ac:dyDescent="0.25">
      <c r="A79" s="11">
        <v>40289</v>
      </c>
      <c r="B79" s="6">
        <v>8.4411900678057066</v>
      </c>
      <c r="C79" s="6">
        <v>13.387490155781416</v>
      </c>
    </row>
    <row r="80" spans="1:3" x14ac:dyDescent="0.25">
      <c r="A80" s="11">
        <v>40290</v>
      </c>
      <c r="B80" s="6">
        <v>8.4620638714005363</v>
      </c>
      <c r="C80" s="6">
        <v>13.080871200237054</v>
      </c>
    </row>
    <row r="81" spans="1:3" x14ac:dyDescent="0.25">
      <c r="A81" s="11">
        <v>40291</v>
      </c>
      <c r="B81" s="6">
        <v>8.5219368504174309</v>
      </c>
      <c r="C81" s="6">
        <v>12.743846461515737</v>
      </c>
    </row>
    <row r="82" spans="1:3" x14ac:dyDescent="0.25">
      <c r="A82" s="11">
        <v>40294</v>
      </c>
      <c r="B82" s="6">
        <v>8.4119782763031399</v>
      </c>
      <c r="C82" s="6">
        <v>12.234147389002089</v>
      </c>
    </row>
    <row r="83" spans="1:3" x14ac:dyDescent="0.25">
      <c r="A83" s="11">
        <v>40295</v>
      </c>
      <c r="B83" s="6">
        <v>7.4838320507166953</v>
      </c>
      <c r="C83" s="6">
        <v>12.539434153915675</v>
      </c>
    </row>
    <row r="84" spans="1:3" x14ac:dyDescent="0.25">
      <c r="A84" s="11">
        <v>40296</v>
      </c>
      <c r="B84" s="6">
        <v>7.5660782384676519</v>
      </c>
      <c r="C84" s="6">
        <v>13.089799950116781</v>
      </c>
    </row>
    <row r="85" spans="1:3" x14ac:dyDescent="0.25">
      <c r="A85" s="11">
        <v>40297</v>
      </c>
      <c r="B85" s="6">
        <v>7.9092719626723067</v>
      </c>
      <c r="C85" s="6">
        <v>12.900183167965249</v>
      </c>
    </row>
    <row r="86" spans="1:3" x14ac:dyDescent="0.25">
      <c r="A86" s="11">
        <v>40298</v>
      </c>
      <c r="B86" s="6">
        <v>7.2371415587561847</v>
      </c>
      <c r="C86" s="6">
        <v>13.202854075122119</v>
      </c>
    </row>
    <row r="87" spans="1:3" x14ac:dyDescent="0.25">
      <c r="A87" s="11">
        <v>40301</v>
      </c>
      <c r="B87" s="6">
        <v>7.4925018045958547</v>
      </c>
      <c r="C87" s="6">
        <v>13.06419938649208</v>
      </c>
    </row>
    <row r="88" spans="1:3" x14ac:dyDescent="0.25">
      <c r="A88" s="11">
        <v>40302</v>
      </c>
      <c r="B88" s="6">
        <v>6.7367014898992981</v>
      </c>
      <c r="C88" s="6">
        <v>13.977445804600581</v>
      </c>
    </row>
    <row r="89" spans="1:3" x14ac:dyDescent="0.25">
      <c r="A89" s="11">
        <v>40303</v>
      </c>
      <c r="B89" s="6">
        <v>6.4334945562505421</v>
      </c>
      <c r="C89" s="6">
        <v>14.297116531204143</v>
      </c>
    </row>
    <row r="90" spans="1:3" x14ac:dyDescent="0.25">
      <c r="A90" s="11">
        <v>40304</v>
      </c>
      <c r="B90" s="6">
        <v>5.3345116301513409</v>
      </c>
      <c r="C90" s="6">
        <v>14.932703532299156</v>
      </c>
    </row>
    <row r="91" spans="1:3" x14ac:dyDescent="0.25">
      <c r="A91" s="11">
        <v>40305</v>
      </c>
      <c r="B91" s="6">
        <v>4.8609942667985448</v>
      </c>
      <c r="C91" s="6">
        <v>14.486035479042799</v>
      </c>
    </row>
    <row r="92" spans="1:3" x14ac:dyDescent="0.25">
      <c r="A92" s="11">
        <v>40308</v>
      </c>
      <c r="B92" s="6">
        <v>5.5384280094437566</v>
      </c>
      <c r="C92" s="6">
        <v>14.092449840214606</v>
      </c>
    </row>
    <row r="93" spans="1:3" x14ac:dyDescent="0.25">
      <c r="A93" s="11">
        <v>40309</v>
      </c>
      <c r="B93" s="6">
        <v>5.5594367905415982</v>
      </c>
      <c r="C93" s="6">
        <v>13.84514309348519</v>
      </c>
    </row>
    <row r="94" spans="1:3" x14ac:dyDescent="0.25">
      <c r="A94" s="11">
        <v>40310</v>
      </c>
      <c r="B94" s="6">
        <v>5.8544746097526339</v>
      </c>
      <c r="C94" s="6">
        <v>13.8638603376451</v>
      </c>
    </row>
    <row r="95" spans="1:3" x14ac:dyDescent="0.25">
      <c r="A95" s="11">
        <v>40311</v>
      </c>
      <c r="B95" s="6">
        <v>5.7094005744534142</v>
      </c>
      <c r="C95" s="6">
        <v>13.556504650529957</v>
      </c>
    </row>
    <row r="96" spans="1:3" x14ac:dyDescent="0.25">
      <c r="A96" s="11">
        <v>40312</v>
      </c>
      <c r="B96" s="6">
        <v>5.1424147669635198</v>
      </c>
      <c r="C96" s="6">
        <v>14.612730067092214</v>
      </c>
    </row>
    <row r="97" spans="1:3" x14ac:dyDescent="0.25">
      <c r="A97" s="11">
        <v>40315</v>
      </c>
      <c r="B97" s="6">
        <v>5.0986372778659801</v>
      </c>
      <c r="C97" s="6">
        <v>15.419584163840929</v>
      </c>
    </row>
    <row r="98" spans="1:3" x14ac:dyDescent="0.25">
      <c r="A98" s="11">
        <v>40316</v>
      </c>
      <c r="B98" s="6">
        <v>4.7556780572559116</v>
      </c>
      <c r="C98" s="6">
        <v>15.270362168876085</v>
      </c>
    </row>
    <row r="99" spans="1:3" x14ac:dyDescent="0.25">
      <c r="A99" s="11">
        <v>40317</v>
      </c>
      <c r="B99" s="6">
        <v>4.6490207272569757</v>
      </c>
      <c r="C99" s="6">
        <v>15.644614934608327</v>
      </c>
    </row>
    <row r="100" spans="1:3" x14ac:dyDescent="0.25">
      <c r="A100" s="11">
        <v>40318</v>
      </c>
      <c r="B100" s="6">
        <v>4.0290675564373544</v>
      </c>
      <c r="C100" s="6">
        <v>16.670876570688012</v>
      </c>
    </row>
    <row r="101" spans="1:3" x14ac:dyDescent="0.25">
      <c r="A101" s="11">
        <v>40319</v>
      </c>
      <c r="B101" s="6">
        <v>4.0487530382009682</v>
      </c>
      <c r="C101" s="6">
        <v>17.198839704516256</v>
      </c>
    </row>
    <row r="102" spans="1:3" x14ac:dyDescent="0.25">
      <c r="A102" s="11">
        <v>40322</v>
      </c>
      <c r="B102" s="6">
        <v>4.1201919139696521</v>
      </c>
      <c r="C102" s="6">
        <v>17.590967505907848</v>
      </c>
    </row>
    <row r="103" spans="1:3" x14ac:dyDescent="0.25">
      <c r="A103" s="11">
        <v>40323</v>
      </c>
      <c r="B103" s="6">
        <v>4.2681598942101369</v>
      </c>
      <c r="C103" s="6">
        <v>17.839708506229034</v>
      </c>
    </row>
    <row r="104" spans="1:3" x14ac:dyDescent="0.25">
      <c r="A104" s="11">
        <v>40324</v>
      </c>
      <c r="B104" s="6">
        <v>4.3815845238876259</v>
      </c>
      <c r="C104" s="6">
        <v>16.938517114239826</v>
      </c>
    </row>
    <row r="105" spans="1:3" x14ac:dyDescent="0.25">
      <c r="A105" s="11">
        <v>40325</v>
      </c>
      <c r="B105" s="6">
        <v>4.7625318369571534</v>
      </c>
      <c r="C105" s="6">
        <v>17.191060081842345</v>
      </c>
    </row>
    <row r="106" spans="1:3" x14ac:dyDescent="0.25">
      <c r="A106" s="11">
        <v>40326</v>
      </c>
      <c r="B106" s="6">
        <v>4.6680220911576624</v>
      </c>
      <c r="C106" s="6">
        <v>18.586872999956899</v>
      </c>
    </row>
    <row r="107" spans="1:3" x14ac:dyDescent="0.25">
      <c r="A107" s="11">
        <v>40330</v>
      </c>
      <c r="B107" s="6">
        <v>4.3950573873764105</v>
      </c>
      <c r="C107" s="6">
        <v>19.087165416452176</v>
      </c>
    </row>
    <row r="108" spans="1:3" x14ac:dyDescent="0.25">
      <c r="A108" s="11">
        <v>40331</v>
      </c>
      <c r="B108" s="6">
        <v>4.6888054212168671</v>
      </c>
      <c r="C108" s="6">
        <v>19.241212507424461</v>
      </c>
    </row>
    <row r="109" spans="1:3" x14ac:dyDescent="0.25">
      <c r="A109" s="11">
        <v>40332</v>
      </c>
      <c r="B109" s="6">
        <v>4.7307620682023552</v>
      </c>
      <c r="C109" s="6">
        <v>19.221019006402624</v>
      </c>
    </row>
    <row r="110" spans="1:3" x14ac:dyDescent="0.25">
      <c r="A110" s="11">
        <v>40333</v>
      </c>
      <c r="B110" s="6">
        <v>4.284446123993269</v>
      </c>
      <c r="C110" s="6">
        <v>20.009920240602867</v>
      </c>
    </row>
    <row r="111" spans="1:3" x14ac:dyDescent="0.25">
      <c r="A111" s="11">
        <v>40336</v>
      </c>
      <c r="B111" s="6">
        <v>4.0890091140619491</v>
      </c>
      <c r="C111" s="6">
        <v>20.492384075282349</v>
      </c>
    </row>
    <row r="112" spans="1:3" x14ac:dyDescent="0.25">
      <c r="A112" s="11">
        <v>40337</v>
      </c>
      <c r="B112" s="6">
        <v>4.2550196433568184</v>
      </c>
      <c r="C112" s="6">
        <v>19.983984602712962</v>
      </c>
    </row>
    <row r="113" spans="1:3" x14ac:dyDescent="0.25">
      <c r="A113" s="11">
        <v>40338</v>
      </c>
      <c r="B113" s="6">
        <v>4.2190218542594966</v>
      </c>
      <c r="C113" s="6">
        <v>19.822267425856133</v>
      </c>
    </row>
    <row r="114" spans="1:3" x14ac:dyDescent="0.25">
      <c r="A114" s="11">
        <v>40339</v>
      </c>
      <c r="B114" s="6">
        <v>4.4691567007381456</v>
      </c>
      <c r="C114" s="6">
        <v>19.119274183419229</v>
      </c>
    </row>
    <row r="115" spans="1:3" x14ac:dyDescent="0.25">
      <c r="A115" s="11">
        <v>40340</v>
      </c>
      <c r="B115" s="6">
        <v>4.5761460476636886</v>
      </c>
      <c r="C115" s="6">
        <v>18.319631652276488</v>
      </c>
    </row>
    <row r="116" spans="1:3" x14ac:dyDescent="0.25">
      <c r="A116" s="11">
        <v>40343</v>
      </c>
      <c r="B116" s="6">
        <v>4.6664560645482878</v>
      </c>
      <c r="C116" s="6">
        <v>19.183187085948191</v>
      </c>
    </row>
    <row r="117" spans="1:3" x14ac:dyDescent="0.25">
      <c r="A117" s="11">
        <v>40344</v>
      </c>
      <c r="B117" s="6">
        <v>4.9417660296794725</v>
      </c>
      <c r="C117" s="6">
        <v>19.211981333463616</v>
      </c>
    </row>
    <row r="118" spans="1:3" x14ac:dyDescent="0.25">
      <c r="A118" s="11">
        <v>40345</v>
      </c>
      <c r="B118" s="6">
        <v>5.0702698736123581</v>
      </c>
      <c r="C118" s="6">
        <v>18.622398086941672</v>
      </c>
    </row>
    <row r="119" spans="1:3" x14ac:dyDescent="0.25">
      <c r="A119" s="11">
        <v>40346</v>
      </c>
      <c r="B119" s="6">
        <v>5.1592179178467577</v>
      </c>
      <c r="C119" s="6">
        <v>18.480075949169763</v>
      </c>
    </row>
    <row r="120" spans="1:3" x14ac:dyDescent="0.25">
      <c r="A120" s="11">
        <v>40347</v>
      </c>
      <c r="B120" s="6">
        <v>5.2453651049960941</v>
      </c>
      <c r="C120" s="6">
        <v>18.421710539218715</v>
      </c>
    </row>
    <row r="121" spans="1:3" x14ac:dyDescent="0.25">
      <c r="A121" s="11">
        <v>40350</v>
      </c>
      <c r="B121" s="6">
        <v>5.1990071847365282</v>
      </c>
      <c r="C121" s="6">
        <v>18.592795534404345</v>
      </c>
    </row>
    <row r="122" spans="1:3" x14ac:dyDescent="0.25">
      <c r="A122" s="11">
        <v>40351</v>
      </c>
      <c r="B122" s="6">
        <v>4.9671968227393108</v>
      </c>
      <c r="C122" s="6">
        <v>19.189069885746004</v>
      </c>
    </row>
    <row r="123" spans="1:3" x14ac:dyDescent="0.25">
      <c r="A123" s="11">
        <v>40352</v>
      </c>
      <c r="B123" s="6">
        <v>4.8993831879076559</v>
      </c>
      <c r="C123" s="6">
        <v>19.072795351573419</v>
      </c>
    </row>
    <row r="124" spans="1:3" x14ac:dyDescent="0.25">
      <c r="A124" s="11">
        <v>40353</v>
      </c>
      <c r="B124" s="6">
        <v>4.607649745002627</v>
      </c>
      <c r="C124" s="6">
        <v>19.965039821739037</v>
      </c>
    </row>
    <row r="125" spans="1:3" x14ac:dyDescent="0.25">
      <c r="A125" s="11">
        <v>40354</v>
      </c>
      <c r="B125" s="6">
        <v>4.7218452142392699</v>
      </c>
      <c r="C125" s="6">
        <v>20.273583392892835</v>
      </c>
    </row>
    <row r="126" spans="1:3" x14ac:dyDescent="0.25">
      <c r="A126" s="11">
        <v>40357</v>
      </c>
      <c r="B126" s="6">
        <v>4.6431811538714634</v>
      </c>
      <c r="C126" s="6">
        <v>20.622914025508639</v>
      </c>
    </row>
    <row r="127" spans="1:3" x14ac:dyDescent="0.25">
      <c r="A127" s="11">
        <v>40358</v>
      </c>
      <c r="B127" s="6">
        <v>4.1910647042930771</v>
      </c>
      <c r="C127" s="6">
        <v>19.527185291938412</v>
      </c>
    </row>
    <row r="128" spans="1:3" x14ac:dyDescent="0.25">
      <c r="A128" s="11">
        <v>40359</v>
      </c>
      <c r="B128" s="6">
        <v>4.1258232922585076</v>
      </c>
      <c r="C128" s="6">
        <v>19.274656197093439</v>
      </c>
    </row>
    <row r="129" spans="1:3" x14ac:dyDescent="0.25">
      <c r="A129" s="11">
        <v>40360</v>
      </c>
      <c r="B129" s="6">
        <v>4.1614529174052413</v>
      </c>
      <c r="C129" s="6">
        <v>19.348919090347891</v>
      </c>
    </row>
    <row r="130" spans="1:3" x14ac:dyDescent="0.25">
      <c r="A130" s="11">
        <v>40361</v>
      </c>
      <c r="B130" s="6">
        <v>4.2864623081119086</v>
      </c>
      <c r="C130" s="6">
        <v>19.963051132240832</v>
      </c>
    </row>
    <row r="131" spans="1:3" x14ac:dyDescent="0.25">
      <c r="A131" s="11">
        <v>40365</v>
      </c>
      <c r="B131" s="6">
        <v>4.5246621904700444</v>
      </c>
      <c r="C131" s="6">
        <v>18.30795631359328</v>
      </c>
    </row>
    <row r="132" spans="1:3" x14ac:dyDescent="0.25">
      <c r="A132" s="11">
        <v>40366</v>
      </c>
      <c r="B132" s="6">
        <v>4.8130289915601612</v>
      </c>
      <c r="C132" s="6">
        <v>17.174403528550311</v>
      </c>
    </row>
    <row r="133" spans="1:3" x14ac:dyDescent="0.25">
      <c r="A133" s="11">
        <v>40367</v>
      </c>
      <c r="B133" s="6">
        <v>4.9029799884582568</v>
      </c>
      <c r="C133" s="6">
        <v>16.049982752702533</v>
      </c>
    </row>
    <row r="134" spans="1:3" x14ac:dyDescent="0.25">
      <c r="A134" s="11">
        <v>40368</v>
      </c>
      <c r="B134" s="6">
        <v>4.9819328547350707</v>
      </c>
      <c r="C134" s="6">
        <v>16.800780323240545</v>
      </c>
    </row>
    <row r="135" spans="1:3" x14ac:dyDescent="0.25">
      <c r="A135" s="11">
        <v>40371</v>
      </c>
      <c r="B135" s="6">
        <v>5.1035552587590756</v>
      </c>
      <c r="C135" s="6">
        <v>16.407312406415222</v>
      </c>
    </row>
    <row r="136" spans="1:3" x14ac:dyDescent="0.25">
      <c r="A136" s="11">
        <v>40372</v>
      </c>
      <c r="B136" s="6">
        <v>5.1330548097998321</v>
      </c>
      <c r="C136" s="6">
        <v>16.902808485865382</v>
      </c>
    </row>
    <row r="137" spans="1:3" x14ac:dyDescent="0.25">
      <c r="A137" s="11">
        <v>40373</v>
      </c>
      <c r="B137" s="6">
        <v>4.9797529683500024</v>
      </c>
      <c r="C137" s="6">
        <v>17.035928200994626</v>
      </c>
    </row>
    <row r="138" spans="1:3" x14ac:dyDescent="0.25">
      <c r="A138" s="11">
        <v>40374</v>
      </c>
      <c r="B138" s="6">
        <v>4.9363468365713894</v>
      </c>
      <c r="C138" s="6">
        <v>16.514376119524034</v>
      </c>
    </row>
    <row r="139" spans="1:3" x14ac:dyDescent="0.25">
      <c r="A139" s="11">
        <v>40375</v>
      </c>
      <c r="B139" s="6">
        <v>4.7098489091602183</v>
      </c>
      <c r="C139" s="6">
        <v>16.063982889597948</v>
      </c>
    </row>
    <row r="140" spans="1:3" x14ac:dyDescent="0.25">
      <c r="A140" s="11">
        <v>40378</v>
      </c>
      <c r="B140" s="6">
        <v>4.7682573316326895</v>
      </c>
      <c r="C140" s="6">
        <v>16.611399981036353</v>
      </c>
    </row>
    <row r="141" spans="1:3" x14ac:dyDescent="0.25">
      <c r="A141" s="11">
        <v>40379</v>
      </c>
      <c r="B141" s="6">
        <v>5.0544218132663481</v>
      </c>
      <c r="C141" s="6">
        <v>18.073924955826399</v>
      </c>
    </row>
    <row r="142" spans="1:3" x14ac:dyDescent="0.25">
      <c r="A142" s="11">
        <v>40380</v>
      </c>
      <c r="B142" s="6">
        <v>4.9926159696844108</v>
      </c>
      <c r="C142" s="6">
        <v>17.731333588641352</v>
      </c>
    </row>
    <row r="143" spans="1:3" x14ac:dyDescent="0.25">
      <c r="A143" s="11">
        <v>40381</v>
      </c>
      <c r="B143" s="6">
        <v>5.2549327974014961</v>
      </c>
      <c r="C143" s="6">
        <v>16.771061530325497</v>
      </c>
    </row>
    <row r="144" spans="1:3" x14ac:dyDescent="0.25">
      <c r="A144" s="11">
        <v>40382</v>
      </c>
      <c r="B144" s="6">
        <v>5.3852458145739446</v>
      </c>
      <c r="C144" s="6">
        <v>16.584453303412182</v>
      </c>
    </row>
    <row r="145" spans="1:3" x14ac:dyDescent="0.25">
      <c r="A145" s="11">
        <v>40385</v>
      </c>
      <c r="B145" s="6">
        <v>5.586345115678915</v>
      </c>
      <c r="C145" s="6">
        <v>17.067539429401528</v>
      </c>
    </row>
    <row r="146" spans="1:3" x14ac:dyDescent="0.25">
      <c r="A146" s="11">
        <v>40386</v>
      </c>
      <c r="B146" s="6">
        <v>5.6158103344498187</v>
      </c>
      <c r="C146" s="6">
        <v>17.604219442530983</v>
      </c>
    </row>
    <row r="147" spans="1:3" x14ac:dyDescent="0.25">
      <c r="A147" s="11">
        <v>40387</v>
      </c>
      <c r="B147" s="6">
        <v>5.5490435490370036</v>
      </c>
      <c r="C147" s="6">
        <v>17.334858682356625</v>
      </c>
    </row>
    <row r="148" spans="1:3" x14ac:dyDescent="0.25">
      <c r="A148" s="11">
        <v>40388</v>
      </c>
      <c r="B148" s="6">
        <v>5.5519398516456349</v>
      </c>
      <c r="C148" s="6">
        <v>17.243277376742832</v>
      </c>
    </row>
    <row r="149" spans="1:3" x14ac:dyDescent="0.25">
      <c r="A149" s="11">
        <v>40389</v>
      </c>
      <c r="B149" s="6">
        <v>5.6026825229361163</v>
      </c>
      <c r="C149" s="6">
        <v>18.190135906168635</v>
      </c>
    </row>
    <row r="150" spans="1:3" x14ac:dyDescent="0.25">
      <c r="A150" s="11">
        <v>40392</v>
      </c>
      <c r="B150" s="6">
        <v>5.9230781836806328</v>
      </c>
      <c r="C150" s="6">
        <v>18.262325805818644</v>
      </c>
    </row>
    <row r="151" spans="1:3" x14ac:dyDescent="0.25">
      <c r="A151" s="11">
        <v>40393</v>
      </c>
      <c r="B151" s="6">
        <v>5.8542904854376188</v>
      </c>
      <c r="C151" s="6">
        <v>18.861126411478541</v>
      </c>
    </row>
    <row r="152" spans="1:3" x14ac:dyDescent="0.25">
      <c r="A152" s="11">
        <v>40394</v>
      </c>
      <c r="B152" s="6">
        <v>5.9104721575252057</v>
      </c>
      <c r="C152" s="6">
        <v>18.81004539109632</v>
      </c>
    </row>
    <row r="153" spans="1:3" x14ac:dyDescent="0.25">
      <c r="A153" s="11">
        <v>40395</v>
      </c>
      <c r="B153" s="6">
        <v>5.867428802852193</v>
      </c>
      <c r="C153" s="6">
        <v>17.934528008802975</v>
      </c>
    </row>
    <row r="154" spans="1:3" x14ac:dyDescent="0.25">
      <c r="A154" s="11">
        <v>40396</v>
      </c>
      <c r="B154" s="6">
        <v>5.8627427022892613</v>
      </c>
      <c r="C154" s="6">
        <v>17.216322740951782</v>
      </c>
    </row>
    <row r="155" spans="1:3" x14ac:dyDescent="0.25">
      <c r="A155" s="11">
        <v>40399</v>
      </c>
      <c r="B155" s="6">
        <v>5.9589426106041348</v>
      </c>
      <c r="C155" s="6">
        <v>16.33817429263086</v>
      </c>
    </row>
    <row r="156" spans="1:3" x14ac:dyDescent="0.25">
      <c r="A156" s="11">
        <v>40400</v>
      </c>
      <c r="B156" s="6">
        <v>5.9246771229433142</v>
      </c>
      <c r="C156" s="6">
        <v>16.37198318176393</v>
      </c>
    </row>
    <row r="157" spans="1:3" x14ac:dyDescent="0.25">
      <c r="A157" s="11">
        <v>40401</v>
      </c>
      <c r="B157" s="6">
        <v>5.4459676484234167</v>
      </c>
      <c r="C157" s="6">
        <v>17.300291134986768</v>
      </c>
    </row>
    <row r="158" spans="1:3" x14ac:dyDescent="0.25">
      <c r="A158" s="11">
        <v>40402</v>
      </c>
      <c r="B158" s="6">
        <v>5.361237775034569</v>
      </c>
      <c r="C158" s="6">
        <v>17.959562840849813</v>
      </c>
    </row>
    <row r="159" spans="1:3" x14ac:dyDescent="0.25">
      <c r="A159" s="11">
        <v>40403</v>
      </c>
      <c r="B159" s="6">
        <v>5.2448352778076552</v>
      </c>
      <c r="C159" s="6">
        <v>18.161562604681642</v>
      </c>
    </row>
    <row r="160" spans="1:3" x14ac:dyDescent="0.25">
      <c r="A160" s="11">
        <v>40406</v>
      </c>
      <c r="B160" s="6">
        <v>5.3113382866546175</v>
      </c>
      <c r="C160" s="6">
        <v>19.968928131446791</v>
      </c>
    </row>
    <row r="161" spans="1:3" x14ac:dyDescent="0.25">
      <c r="A161" s="11">
        <v>40407</v>
      </c>
      <c r="B161" s="6">
        <v>5.4754153338614726</v>
      </c>
      <c r="C161" s="6">
        <v>19.542573729587875</v>
      </c>
    </row>
    <row r="162" spans="1:3" x14ac:dyDescent="0.25">
      <c r="A162" s="11">
        <v>40408</v>
      </c>
      <c r="B162" s="6">
        <v>5.5584021903958245</v>
      </c>
      <c r="C162" s="6">
        <v>20.550049525335758</v>
      </c>
    </row>
    <row r="163" spans="1:3" x14ac:dyDescent="0.25">
      <c r="A163" s="11">
        <v>40409</v>
      </c>
      <c r="B163" s="6">
        <v>5.3858071795353908</v>
      </c>
      <c r="C163" s="6">
        <v>22.292196200515413</v>
      </c>
    </row>
    <row r="164" spans="1:3" x14ac:dyDescent="0.25">
      <c r="A164" s="11">
        <v>40410</v>
      </c>
      <c r="B164" s="6">
        <v>5.431434112381412</v>
      </c>
      <c r="C164" s="6">
        <v>22.659298840272232</v>
      </c>
    </row>
    <row r="165" spans="1:3" x14ac:dyDescent="0.25">
      <c r="A165" s="11">
        <v>40413</v>
      </c>
      <c r="B165" s="6">
        <v>5.5245790710462339</v>
      </c>
      <c r="C165" s="6">
        <v>22.552045404332709</v>
      </c>
    </row>
    <row r="166" spans="1:3" x14ac:dyDescent="0.25">
      <c r="A166" s="11">
        <v>40414</v>
      </c>
      <c r="B166" s="6">
        <v>5.3800865772187612</v>
      </c>
      <c r="C166" s="6">
        <v>24.17919065461907</v>
      </c>
    </row>
    <row r="167" spans="1:3" x14ac:dyDescent="0.25">
      <c r="A167" s="11">
        <v>40415</v>
      </c>
      <c r="B167" s="6">
        <v>5.4889278731687545</v>
      </c>
      <c r="C167" s="6">
        <v>24.064294109219908</v>
      </c>
    </row>
    <row r="168" spans="1:3" x14ac:dyDescent="0.25">
      <c r="A168" s="11">
        <v>40416</v>
      </c>
      <c r="B168" s="6">
        <v>5.427721366612924</v>
      </c>
      <c r="C168" s="6">
        <v>24.904266989402572</v>
      </c>
    </row>
    <row r="169" spans="1:3" x14ac:dyDescent="0.25">
      <c r="A169" s="11">
        <v>40417</v>
      </c>
      <c r="B169" s="6">
        <v>5.7539650042034403</v>
      </c>
      <c r="C169" s="6">
        <v>23.583569591784833</v>
      </c>
    </row>
    <row r="170" spans="1:3" x14ac:dyDescent="0.25">
      <c r="A170" s="11">
        <v>40420</v>
      </c>
      <c r="B170" s="6">
        <v>5.5795792621576545</v>
      </c>
      <c r="C170" s="6">
        <v>23.418076545977065</v>
      </c>
    </row>
    <row r="171" spans="1:3" x14ac:dyDescent="0.25">
      <c r="A171" s="11">
        <v>40421</v>
      </c>
      <c r="B171" s="6">
        <v>5.6767169061426053</v>
      </c>
      <c r="C171" s="6">
        <v>22.751190640423079</v>
      </c>
    </row>
    <row r="172" spans="1:3" x14ac:dyDescent="0.25">
      <c r="A172" s="11">
        <v>40422</v>
      </c>
      <c r="B172" s="6">
        <v>6.016253280357958</v>
      </c>
      <c r="C172" s="6">
        <v>21.946385364610059</v>
      </c>
    </row>
    <row r="173" spans="1:3" x14ac:dyDescent="0.25">
      <c r="A173" s="11">
        <v>40423</v>
      </c>
      <c r="B173" s="6">
        <v>6.1619062872471835</v>
      </c>
      <c r="C173" s="6">
        <v>22.526599931637755</v>
      </c>
    </row>
    <row r="174" spans="1:3" x14ac:dyDescent="0.25">
      <c r="A174" s="11">
        <v>40424</v>
      </c>
      <c r="B174" s="6">
        <v>6.4585622556326365</v>
      </c>
      <c r="C174" s="6">
        <v>23.209225913511045</v>
      </c>
    </row>
    <row r="175" spans="1:3" x14ac:dyDescent="0.25">
      <c r="A175" s="11">
        <v>40428</v>
      </c>
      <c r="B175" s="6">
        <v>6.2679918763638192</v>
      </c>
      <c r="C175" s="6">
        <v>22.891273609934636</v>
      </c>
    </row>
    <row r="176" spans="1:3" x14ac:dyDescent="0.25">
      <c r="A176" s="11">
        <v>40429</v>
      </c>
      <c r="B176" s="6">
        <v>6.4289720444732765</v>
      </c>
      <c r="C176" s="6">
        <v>22.615107764217864</v>
      </c>
    </row>
    <row r="177" spans="1:3" x14ac:dyDescent="0.25">
      <c r="A177" s="11">
        <v>40430</v>
      </c>
      <c r="B177" s="6">
        <v>6.4898710695619499</v>
      </c>
      <c r="C177" s="6">
        <v>21.564170699333996</v>
      </c>
    </row>
    <row r="178" spans="1:3" x14ac:dyDescent="0.25">
      <c r="A178" s="11">
        <v>40431</v>
      </c>
      <c r="B178" s="6">
        <v>6.6272231325773836</v>
      </c>
      <c r="C178" s="6">
        <v>20.275680681255178</v>
      </c>
    </row>
    <row r="179" spans="1:3" x14ac:dyDescent="0.25">
      <c r="A179" s="11">
        <v>40434</v>
      </c>
      <c r="B179" s="6">
        <v>6.950604202233615</v>
      </c>
      <c r="C179" s="6">
        <v>20.860496545570857</v>
      </c>
    </row>
    <row r="180" spans="1:3" x14ac:dyDescent="0.25">
      <c r="A180" s="11">
        <v>40435</v>
      </c>
      <c r="B180" s="6">
        <v>6.9503471250918887</v>
      </c>
      <c r="C180" s="6">
        <v>22.014753287947929</v>
      </c>
    </row>
    <row r="181" spans="1:3" x14ac:dyDescent="0.25">
      <c r="A181" s="11">
        <v>40436</v>
      </c>
      <c r="B181" s="6">
        <v>7.0848259682083654</v>
      </c>
      <c r="C181" s="6">
        <v>21.735610021944641</v>
      </c>
    </row>
    <row r="182" spans="1:3" x14ac:dyDescent="0.25">
      <c r="A182" s="11">
        <v>40437</v>
      </c>
      <c r="B182" s="6">
        <v>7.1096874864159423</v>
      </c>
      <c r="C182" s="6">
        <v>20.547522812243038</v>
      </c>
    </row>
    <row r="183" spans="1:3" x14ac:dyDescent="0.25">
      <c r="A183" s="11">
        <v>40438</v>
      </c>
      <c r="B183" s="6">
        <v>7.1178246089335824</v>
      </c>
      <c r="C183" s="6">
        <v>19.519846543592841</v>
      </c>
    </row>
    <row r="184" spans="1:3" x14ac:dyDescent="0.25">
      <c r="A184" s="11">
        <v>40441</v>
      </c>
      <c r="B184" s="6">
        <v>7.3042981366759721</v>
      </c>
      <c r="C184" s="6">
        <v>20.087689489134664</v>
      </c>
    </row>
    <row r="185" spans="1:3" x14ac:dyDescent="0.25">
      <c r="A185" s="11">
        <v>40442</v>
      </c>
      <c r="B185" s="6">
        <v>7.2770512068603654</v>
      </c>
      <c r="C185" s="6">
        <v>20.693256716311364</v>
      </c>
    </row>
    <row r="186" spans="1:3" x14ac:dyDescent="0.25">
      <c r="A186" s="11">
        <v>40443</v>
      </c>
      <c r="B186" s="6">
        <v>7.1464208761777641</v>
      </c>
      <c r="C186" s="6">
        <v>19.341102435557143</v>
      </c>
    </row>
    <row r="187" spans="1:3" x14ac:dyDescent="0.25">
      <c r="A187" s="11">
        <v>40444</v>
      </c>
      <c r="B187" s="6">
        <v>6.9263118309849885</v>
      </c>
      <c r="C187" s="6">
        <v>18.680749565047915</v>
      </c>
    </row>
    <row r="188" spans="1:3" x14ac:dyDescent="0.25">
      <c r="A188" s="11">
        <v>40445</v>
      </c>
      <c r="B188" s="6">
        <v>7.3029631804223616</v>
      </c>
      <c r="C188" s="6">
        <v>18.727604871269179</v>
      </c>
    </row>
    <row r="189" spans="1:3" x14ac:dyDescent="0.25">
      <c r="A189" s="11">
        <v>40448</v>
      </c>
      <c r="B189" s="6">
        <v>7.2680083162356883</v>
      </c>
      <c r="C189" s="6">
        <v>18.493594683449544</v>
      </c>
    </row>
    <row r="190" spans="1:3" x14ac:dyDescent="0.25">
      <c r="A190" s="11">
        <v>40449</v>
      </c>
      <c r="B190" s="6">
        <v>7.2768703294048764</v>
      </c>
      <c r="C190" s="6">
        <v>18.931309634434164</v>
      </c>
    </row>
    <row r="191" spans="1:3" x14ac:dyDescent="0.25">
      <c r="A191" s="11">
        <v>40450</v>
      </c>
      <c r="B191" s="6">
        <v>7.1626997359656661</v>
      </c>
      <c r="C191" s="6">
        <v>19.064579765562222</v>
      </c>
    </row>
    <row r="192" spans="1:3" x14ac:dyDescent="0.25">
      <c r="A192" s="11">
        <v>40451</v>
      </c>
      <c r="B192" s="6">
        <v>6.9805826399677988</v>
      </c>
      <c r="C192" s="6">
        <v>18.452814013394367</v>
      </c>
    </row>
    <row r="193" spans="1:3" x14ac:dyDescent="0.25">
      <c r="A193" s="11">
        <v>40452</v>
      </c>
      <c r="B193" s="6">
        <v>7.1186371993089184</v>
      </c>
      <c r="C193" s="6">
        <v>17.192187574563828</v>
      </c>
    </row>
    <row r="194" spans="1:3" x14ac:dyDescent="0.25">
      <c r="A194" s="11">
        <v>40455</v>
      </c>
      <c r="B194" s="6">
        <v>7.0171440295342595</v>
      </c>
      <c r="C194" s="6">
        <v>17.913772591364484</v>
      </c>
    </row>
    <row r="195" spans="1:3" x14ac:dyDescent="0.25">
      <c r="A195" s="11">
        <v>40456</v>
      </c>
      <c r="B195" s="6">
        <v>7.3566226924555052</v>
      </c>
      <c r="C195" s="6">
        <v>18.54992558175848</v>
      </c>
    </row>
    <row r="196" spans="1:3" x14ac:dyDescent="0.25">
      <c r="A196" s="11">
        <v>40457</v>
      </c>
      <c r="B196" s="6">
        <v>7.4448889832205047</v>
      </c>
      <c r="C196" s="6">
        <v>18.483157872276667</v>
      </c>
    </row>
    <row r="197" spans="1:3" x14ac:dyDescent="0.25">
      <c r="A197" s="11">
        <v>40458</v>
      </c>
      <c r="B197" s="6">
        <v>7.494657346858248</v>
      </c>
      <c r="C197" s="6">
        <v>18.628553508025938</v>
      </c>
    </row>
    <row r="198" spans="1:3" x14ac:dyDescent="0.25">
      <c r="A198" s="11">
        <v>40459</v>
      </c>
      <c r="B198" s="6">
        <v>7.7875489551315775</v>
      </c>
      <c r="C198" s="6">
        <v>18.964659399713071</v>
      </c>
    </row>
    <row r="199" spans="1:3" x14ac:dyDescent="0.25">
      <c r="A199" s="11">
        <v>40462</v>
      </c>
      <c r="B199" s="6">
        <v>7.9802000560354838</v>
      </c>
      <c r="C199" s="6">
        <v>19.974768880974604</v>
      </c>
    </row>
    <row r="200" spans="1:3" x14ac:dyDescent="0.25">
      <c r="A200" s="11">
        <v>40463</v>
      </c>
      <c r="B200" s="6">
        <v>8.2439151019649426</v>
      </c>
      <c r="C200" s="6">
        <v>20.940772686687154</v>
      </c>
    </row>
    <row r="201" spans="1:3" x14ac:dyDescent="0.25">
      <c r="A201" s="11">
        <v>40464</v>
      </c>
      <c r="B201" s="6">
        <v>8.4393940695119607</v>
      </c>
      <c r="C201" s="6">
        <v>21.362064063539457</v>
      </c>
    </row>
    <row r="202" spans="1:3" x14ac:dyDescent="0.25">
      <c r="A202" s="11">
        <v>40465</v>
      </c>
      <c r="B202" s="6">
        <v>8.1873544237864682</v>
      </c>
      <c r="C202" s="6">
        <v>20.841994737416158</v>
      </c>
    </row>
    <row r="203" spans="1:3" x14ac:dyDescent="0.25">
      <c r="A203" s="11">
        <v>40466</v>
      </c>
      <c r="B203" s="6">
        <v>8.256843208212441</v>
      </c>
      <c r="C203" s="6">
        <v>20.769221697441036</v>
      </c>
    </row>
    <row r="204" spans="1:3" x14ac:dyDescent="0.25">
      <c r="A204" s="11">
        <v>40469</v>
      </c>
      <c r="B204" s="6">
        <v>8.525271196594149</v>
      </c>
      <c r="C204" s="6">
        <v>20.629132574557246</v>
      </c>
    </row>
    <row r="205" spans="1:3" x14ac:dyDescent="0.25">
      <c r="A205" s="11">
        <v>40470</v>
      </c>
      <c r="B205" s="6">
        <v>8.3148059465249293</v>
      </c>
      <c r="C205" s="6">
        <v>20.103368240522045</v>
      </c>
    </row>
    <row r="206" spans="1:3" x14ac:dyDescent="0.25">
      <c r="A206" s="11">
        <v>40471</v>
      </c>
      <c r="B206" s="6">
        <v>8.7494833287151081</v>
      </c>
      <c r="C206" s="6">
        <v>19.584854230395166</v>
      </c>
    </row>
    <row r="207" spans="1:3" x14ac:dyDescent="0.25">
      <c r="A207" s="11">
        <v>40472</v>
      </c>
      <c r="B207" s="6">
        <v>8.9759538582519145</v>
      </c>
      <c r="C207" s="6">
        <v>19.776432525045117</v>
      </c>
    </row>
    <row r="208" spans="1:3" x14ac:dyDescent="0.25">
      <c r="A208" s="11">
        <v>40473</v>
      </c>
      <c r="B208" s="6">
        <v>9.32980903467082</v>
      </c>
      <c r="C208" s="6">
        <v>19.635064061669123</v>
      </c>
    </row>
    <row r="209" spans="1:3" x14ac:dyDescent="0.25">
      <c r="A209" s="11">
        <v>40476</v>
      </c>
      <c r="B209" s="6">
        <v>9.4001714194152921</v>
      </c>
      <c r="C209" s="6">
        <v>19.116229790248102</v>
      </c>
    </row>
    <row r="210" spans="1:3" x14ac:dyDescent="0.25">
      <c r="A210" s="11">
        <v>40477</v>
      </c>
      <c r="B210" s="6">
        <v>9.2251822975108517</v>
      </c>
      <c r="C210" s="6">
        <v>19.708655375611823</v>
      </c>
    </row>
    <row r="211" spans="1:3" x14ac:dyDescent="0.25">
      <c r="A211" s="11">
        <v>40478</v>
      </c>
      <c r="B211" s="6">
        <v>9.0523074812861459</v>
      </c>
      <c r="C211" s="6">
        <v>19.849425590915754</v>
      </c>
    </row>
    <row r="212" spans="1:3" x14ac:dyDescent="0.25">
      <c r="A212" s="11">
        <v>40479</v>
      </c>
      <c r="B212" s="6">
        <v>9.0680045678250458</v>
      </c>
      <c r="C212" s="6">
        <v>20.096709587281133</v>
      </c>
    </row>
    <row r="213" spans="1:3" x14ac:dyDescent="0.25">
      <c r="A213" s="11">
        <v>40480</v>
      </c>
      <c r="B213" s="6">
        <v>9.0746705465553408</v>
      </c>
      <c r="C213" s="6">
        <v>20.060075989011384</v>
      </c>
    </row>
    <row r="214" spans="1:3" x14ac:dyDescent="0.25">
      <c r="A214" s="11">
        <v>40483</v>
      </c>
      <c r="B214" s="6">
        <v>9.1294321405597785</v>
      </c>
      <c r="C214" s="6">
        <v>20.599593336911553</v>
      </c>
    </row>
    <row r="215" spans="1:3" x14ac:dyDescent="0.25">
      <c r="A215" s="11">
        <v>40484</v>
      </c>
      <c r="B215" s="6">
        <v>9.3315716602805008</v>
      </c>
      <c r="C215" s="6">
        <v>20.233163572851563</v>
      </c>
    </row>
    <row r="216" spans="1:3" x14ac:dyDescent="0.25">
      <c r="A216" s="11">
        <v>40485</v>
      </c>
      <c r="B216" s="6">
        <v>9.8727817458186067</v>
      </c>
      <c r="C216" s="6">
        <v>20.463093385698247</v>
      </c>
    </row>
    <row r="217" spans="1:3" x14ac:dyDescent="0.25">
      <c r="A217" s="11">
        <v>40486</v>
      </c>
      <c r="B217" s="6">
        <v>10.489914081501196</v>
      </c>
      <c r="C217" s="6">
        <v>21.011225212622175</v>
      </c>
    </row>
    <row r="218" spans="1:3" x14ac:dyDescent="0.25">
      <c r="A218" s="11">
        <v>40487</v>
      </c>
      <c r="B218" s="6">
        <v>10.494765800698399</v>
      </c>
      <c r="C218" s="6">
        <v>21.770954524712057</v>
      </c>
    </row>
    <row r="219" spans="1:3" x14ac:dyDescent="0.25">
      <c r="A219" s="11">
        <v>40490</v>
      </c>
      <c r="B219" s="6">
        <v>10.432335229084549</v>
      </c>
      <c r="C219" s="6">
        <v>21.400558384308262</v>
      </c>
    </row>
    <row r="220" spans="1:3" x14ac:dyDescent="0.25">
      <c r="A220" s="11">
        <v>40491</v>
      </c>
      <c r="B220" s="6">
        <v>10.383276953154789</v>
      </c>
      <c r="C220" s="6">
        <v>21.887081556497535</v>
      </c>
    </row>
    <row r="221" spans="1:3" x14ac:dyDescent="0.25">
      <c r="A221" s="11">
        <v>40492</v>
      </c>
      <c r="B221" s="6">
        <v>10.49017801723323</v>
      </c>
      <c r="C221" s="6">
        <v>21.882136814083246</v>
      </c>
    </row>
    <row r="222" spans="1:3" x14ac:dyDescent="0.25">
      <c r="A222" s="11">
        <v>40493</v>
      </c>
      <c r="B222" s="6">
        <v>10.397523556152763</v>
      </c>
      <c r="C222" s="6">
        <v>23.796232220134566</v>
      </c>
    </row>
    <row r="223" spans="1:3" x14ac:dyDescent="0.25">
      <c r="A223" s="11">
        <v>40494</v>
      </c>
      <c r="B223" s="6">
        <v>9.7807803423931858</v>
      </c>
      <c r="C223" s="6">
        <v>24.361816665707284</v>
      </c>
    </row>
    <row r="224" spans="1:3" x14ac:dyDescent="0.25">
      <c r="A224" s="11">
        <v>40497</v>
      </c>
      <c r="B224" s="6">
        <v>9.9259052930602731</v>
      </c>
      <c r="C224" s="6">
        <v>24.472402256476915</v>
      </c>
    </row>
    <row r="225" spans="1:3" x14ac:dyDescent="0.25">
      <c r="A225" s="11">
        <v>40498</v>
      </c>
      <c r="B225" s="6">
        <v>9.5019768810680745</v>
      </c>
      <c r="C225" s="6">
        <v>23.071918090455309</v>
      </c>
    </row>
    <row r="226" spans="1:3" x14ac:dyDescent="0.25">
      <c r="A226" s="11">
        <v>40499</v>
      </c>
      <c r="B226" s="6">
        <v>9.7098863129265176</v>
      </c>
      <c r="C226" s="6">
        <v>23.760877889418165</v>
      </c>
    </row>
    <row r="227" spans="1:3" x14ac:dyDescent="0.25">
      <c r="A227" s="11">
        <v>40500</v>
      </c>
      <c r="B227" s="6">
        <v>10.373889249061564</v>
      </c>
      <c r="C227" s="6">
        <v>23.048026607382969</v>
      </c>
    </row>
    <row r="228" spans="1:3" x14ac:dyDescent="0.25">
      <c r="A228" s="11">
        <v>40501</v>
      </c>
      <c r="B228" s="6">
        <v>10.498783113101391</v>
      </c>
      <c r="C228" s="6">
        <v>23.15379691318347</v>
      </c>
    </row>
    <row r="229" spans="1:3" x14ac:dyDescent="0.25">
      <c r="A229" s="11">
        <v>40504</v>
      </c>
      <c r="B229" s="6">
        <v>10.845556048369598</v>
      </c>
      <c r="C229" s="6">
        <v>22.931750982355901</v>
      </c>
    </row>
    <row r="230" spans="1:3" x14ac:dyDescent="0.25">
      <c r="A230" s="11">
        <v>40505</v>
      </c>
      <c r="B230" s="6">
        <v>10.348485562848722</v>
      </c>
      <c r="C230" s="6">
        <v>21.450084249374811</v>
      </c>
    </row>
    <row r="231" spans="1:3" x14ac:dyDescent="0.25">
      <c r="A231" s="11">
        <v>40506</v>
      </c>
      <c r="B231" s="6">
        <v>10.791277467597927</v>
      </c>
      <c r="C231" s="6">
        <v>20.753282156534311</v>
      </c>
    </row>
    <row r="232" spans="1:3" x14ac:dyDescent="0.25">
      <c r="A232" s="11">
        <v>40508</v>
      </c>
      <c r="B232" s="6">
        <v>10.09904747053805</v>
      </c>
      <c r="C232" s="6">
        <v>20.119106654249272</v>
      </c>
    </row>
    <row r="233" spans="1:3" x14ac:dyDescent="0.25">
      <c r="A233" s="11">
        <v>40511</v>
      </c>
      <c r="B233" s="6">
        <v>9.9999942575886909</v>
      </c>
      <c r="C233" s="6">
        <v>21.807782784720864</v>
      </c>
    </row>
    <row r="234" spans="1:3" x14ac:dyDescent="0.25">
      <c r="A234" s="11">
        <v>40512</v>
      </c>
      <c r="B234" s="6">
        <v>9.2874866028180261</v>
      </c>
      <c r="C234" s="6">
        <v>21.570218095869432</v>
      </c>
    </row>
    <row r="235" spans="1:3" x14ac:dyDescent="0.25">
      <c r="A235" s="11">
        <v>40513</v>
      </c>
      <c r="B235" s="6">
        <v>9.7505563819729169</v>
      </c>
      <c r="C235" s="6">
        <v>21.749760549235919</v>
      </c>
    </row>
    <row r="236" spans="1:3" x14ac:dyDescent="0.25">
      <c r="A236" s="11">
        <v>40514</v>
      </c>
      <c r="B236" s="6">
        <v>10.563210011864827</v>
      </c>
      <c r="C236" s="6">
        <v>20.764606372078756</v>
      </c>
    </row>
    <row r="237" spans="1:3" x14ac:dyDescent="0.25">
      <c r="A237" s="11">
        <v>40515</v>
      </c>
      <c r="B237" s="6">
        <v>10.971074278265974</v>
      </c>
      <c r="C237" s="6">
        <v>20.652756747515262</v>
      </c>
    </row>
    <row r="238" spans="1:3" x14ac:dyDescent="0.25">
      <c r="A238" s="11">
        <v>40518</v>
      </c>
      <c r="B238" s="6">
        <v>11.236173301631517</v>
      </c>
      <c r="C238" s="6">
        <v>20.155192573997859</v>
      </c>
    </row>
    <row r="239" spans="1:3" x14ac:dyDescent="0.25">
      <c r="A239" s="11">
        <v>40519</v>
      </c>
      <c r="B239" s="6">
        <v>11.280908404366411</v>
      </c>
      <c r="C239" s="6">
        <v>19.357689228989681</v>
      </c>
    </row>
    <row r="240" spans="1:3" x14ac:dyDescent="0.25">
      <c r="A240" s="11">
        <v>40520</v>
      </c>
      <c r="B240" s="6">
        <v>11.616938198386052</v>
      </c>
      <c r="C240" s="6">
        <v>18.933604971570208</v>
      </c>
    </row>
    <row r="241" spans="1:3" x14ac:dyDescent="0.25">
      <c r="A241" s="11">
        <v>40521</v>
      </c>
      <c r="B241" s="6">
        <v>11.84435362350921</v>
      </c>
      <c r="C241" s="6">
        <v>19.293479713258588</v>
      </c>
    </row>
    <row r="242" spans="1:3" x14ac:dyDescent="0.25">
      <c r="A242" s="11">
        <v>40522</v>
      </c>
      <c r="B242" s="6">
        <v>11.894630249739089</v>
      </c>
      <c r="C242" s="6">
        <v>20.319998326983381</v>
      </c>
    </row>
    <row r="243" spans="1:3" x14ac:dyDescent="0.25">
      <c r="A243" s="11">
        <v>40525</v>
      </c>
      <c r="B243" s="6">
        <v>11.7405040821423</v>
      </c>
      <c r="C243" s="6">
        <v>21.184554992424413</v>
      </c>
    </row>
    <row r="244" spans="1:3" x14ac:dyDescent="0.25">
      <c r="A244" s="11">
        <v>40526</v>
      </c>
      <c r="B244" s="6">
        <v>11.614009043447478</v>
      </c>
      <c r="C244" s="6">
        <v>20.444812561611538</v>
      </c>
    </row>
    <row r="245" spans="1:3" x14ac:dyDescent="0.25">
      <c r="A245" s="11">
        <v>40527</v>
      </c>
      <c r="B245" s="6">
        <v>11.411097191952253</v>
      </c>
      <c r="C245" s="6">
        <v>21.487747875104294</v>
      </c>
    </row>
    <row r="246" spans="1:3" x14ac:dyDescent="0.25">
      <c r="A246" s="11">
        <v>40528</v>
      </c>
      <c r="B246" s="6">
        <v>11.610164336288893</v>
      </c>
      <c r="C246" s="6">
        <v>21.987839667127332</v>
      </c>
    </row>
    <row r="247" spans="1:3" x14ac:dyDescent="0.25">
      <c r="A247" s="11">
        <v>40529</v>
      </c>
      <c r="B247" s="6">
        <v>11.792708209960598</v>
      </c>
      <c r="C247" s="6">
        <v>21.684683888763477</v>
      </c>
    </row>
    <row r="248" spans="1:3" x14ac:dyDescent="0.25">
      <c r="A248" s="11">
        <v>40532</v>
      </c>
      <c r="B248" s="6">
        <v>12.157146602080825</v>
      </c>
      <c r="C248" s="6">
        <v>20.979902804774103</v>
      </c>
    </row>
    <row r="249" spans="1:3" x14ac:dyDescent="0.25">
      <c r="A249" s="11">
        <v>40533</v>
      </c>
      <c r="B249" s="6">
        <v>12.395493942695687</v>
      </c>
      <c r="C249" s="6">
        <v>22.710680742731853</v>
      </c>
    </row>
    <row r="250" spans="1:3" x14ac:dyDescent="0.25">
      <c r="A250" s="11">
        <v>40534</v>
      </c>
      <c r="B250" s="6">
        <v>12.395035479221095</v>
      </c>
      <c r="C250" s="6">
        <v>21.9693199601342</v>
      </c>
    </row>
    <row r="251" spans="1:3" x14ac:dyDescent="0.25">
      <c r="A251" s="11">
        <v>40535</v>
      </c>
      <c r="B251" s="6">
        <v>12.022675914237016</v>
      </c>
      <c r="C251" s="6">
        <v>21.714275741851395</v>
      </c>
    </row>
    <row r="252" spans="1:3" x14ac:dyDescent="0.25">
      <c r="A252" s="11">
        <v>40539</v>
      </c>
      <c r="B252" s="6">
        <v>11.687311668267341</v>
      </c>
      <c r="C252" s="6">
        <v>22.58541774636916</v>
      </c>
    </row>
    <row r="253" spans="1:3" x14ac:dyDescent="0.25">
      <c r="A253" s="11">
        <v>40540</v>
      </c>
      <c r="B253" s="6">
        <v>11.625557334488333</v>
      </c>
      <c r="C253" s="6">
        <v>23.891899453301448</v>
      </c>
    </row>
    <row r="254" spans="1:3" x14ac:dyDescent="0.25">
      <c r="A254" s="11">
        <v>40541</v>
      </c>
      <c r="B254" s="6">
        <v>11.761563818015313</v>
      </c>
      <c r="C254" s="6">
        <v>24.02208346718762</v>
      </c>
    </row>
    <row r="255" spans="1:3" x14ac:dyDescent="0.25">
      <c r="A255" s="11">
        <v>40542</v>
      </c>
      <c r="B255" s="6">
        <v>11.846470745261994</v>
      </c>
      <c r="C255" s="6">
        <v>22.592923682602333</v>
      </c>
    </row>
    <row r="256" spans="1:3" x14ac:dyDescent="0.25">
      <c r="A256" s="11">
        <v>40543</v>
      </c>
      <c r="B256" s="6">
        <v>12.01846142029893</v>
      </c>
      <c r="C256" s="6">
        <v>21.83857205056205</v>
      </c>
    </row>
    <row r="257" spans="1:3" x14ac:dyDescent="0.25">
      <c r="A257" s="11">
        <v>40546</v>
      </c>
      <c r="B257" s="6">
        <v>12.218252960158434</v>
      </c>
      <c r="C257" s="6">
        <v>21.818705333295668</v>
      </c>
    </row>
    <row r="258" spans="1:3" x14ac:dyDescent="0.25">
      <c r="A258" s="11">
        <v>40547</v>
      </c>
      <c r="B258" s="6">
        <v>12.298496895102817</v>
      </c>
      <c r="C258" s="6">
        <v>21.513558261310443</v>
      </c>
    </row>
    <row r="259" spans="1:3" x14ac:dyDescent="0.25">
      <c r="A259" s="11">
        <v>40548</v>
      </c>
      <c r="B259" s="6">
        <v>12.526635312512187</v>
      </c>
      <c r="C259" s="6">
        <v>21.730875530189273</v>
      </c>
    </row>
    <row r="260" spans="1:3" x14ac:dyDescent="0.25">
      <c r="A260" s="11">
        <v>40549</v>
      </c>
      <c r="B260" s="6">
        <v>12.557604106335045</v>
      </c>
      <c r="C260" s="6">
        <v>21.926114430919903</v>
      </c>
    </row>
    <row r="261" spans="1:3" x14ac:dyDescent="0.25">
      <c r="A261" s="11">
        <v>40550</v>
      </c>
      <c r="B261" s="6">
        <v>12.506554969083858</v>
      </c>
      <c r="C261" s="6">
        <v>20.759347096985334</v>
      </c>
    </row>
    <row r="262" spans="1:3" x14ac:dyDescent="0.25">
      <c r="A262" s="11">
        <v>40553</v>
      </c>
      <c r="B262" s="6">
        <v>12.515485048295522</v>
      </c>
      <c r="C262" s="6">
        <v>20.012280573870719</v>
      </c>
    </row>
    <row r="263" spans="1:3" x14ac:dyDescent="0.25">
      <c r="A263" s="11">
        <v>40554</v>
      </c>
      <c r="B263" s="6">
        <v>12.90171239783264</v>
      </c>
      <c r="C263" s="6">
        <v>20.263979049874603</v>
      </c>
    </row>
    <row r="264" spans="1:3" x14ac:dyDescent="0.25">
      <c r="A264" s="11">
        <v>40555</v>
      </c>
      <c r="B264" s="6">
        <v>13.519397100783033</v>
      </c>
      <c r="C264" s="6">
        <v>19.304575332522386</v>
      </c>
    </row>
    <row r="265" spans="1:3" x14ac:dyDescent="0.25">
      <c r="A265" s="11">
        <v>40556</v>
      </c>
      <c r="B265" s="6">
        <v>13.613698959267095</v>
      </c>
      <c r="C265" s="6">
        <v>18.816031244663261</v>
      </c>
    </row>
    <row r="266" spans="1:3" x14ac:dyDescent="0.25">
      <c r="A266" s="11">
        <v>40557</v>
      </c>
      <c r="B266" s="6">
        <v>14.241735882737272</v>
      </c>
      <c r="C266" s="6">
        <v>19.587547871131839</v>
      </c>
    </row>
    <row r="267" spans="1:3" x14ac:dyDescent="0.25">
      <c r="A267" s="11">
        <v>40561</v>
      </c>
      <c r="B267" s="6">
        <v>14.660045352887382</v>
      </c>
      <c r="C267" s="6">
        <v>20.719412101362209</v>
      </c>
    </row>
    <row r="268" spans="1:3" x14ac:dyDescent="0.25">
      <c r="A268" s="11">
        <v>40562</v>
      </c>
      <c r="B268" s="6">
        <v>13.919244486028685</v>
      </c>
      <c r="C268" s="6">
        <v>21.210410183287696</v>
      </c>
    </row>
    <row r="269" spans="1:3" x14ac:dyDescent="0.25">
      <c r="A269" s="11">
        <v>40563</v>
      </c>
      <c r="B269" s="6">
        <v>13.990814445910875</v>
      </c>
      <c r="C269" s="6">
        <v>20.146330270023302</v>
      </c>
    </row>
    <row r="270" spans="1:3" x14ac:dyDescent="0.25">
      <c r="A270" s="11">
        <v>40564</v>
      </c>
      <c r="B270" s="6">
        <v>13.845476852432281</v>
      </c>
      <c r="C270" s="6">
        <v>20.255534577318024</v>
      </c>
    </row>
    <row r="271" spans="1:3" x14ac:dyDescent="0.25">
      <c r="A271" s="11">
        <v>40567</v>
      </c>
      <c r="B271" s="6">
        <v>14.169462964513226</v>
      </c>
      <c r="C271" s="6">
        <v>20.875670675233852</v>
      </c>
    </row>
    <row r="272" spans="1:3" x14ac:dyDescent="0.25">
      <c r="A272" s="11">
        <v>40568</v>
      </c>
      <c r="B272" s="6">
        <v>14.31970517048204</v>
      </c>
      <c r="C272" s="6">
        <v>22.116306307688234</v>
      </c>
    </row>
    <row r="273" spans="1:3" x14ac:dyDescent="0.25">
      <c r="A273" s="11">
        <v>40569</v>
      </c>
      <c r="B273" s="6">
        <v>14.807242571387476</v>
      </c>
      <c r="C273" s="6">
        <v>22.549038732325371</v>
      </c>
    </row>
    <row r="274" spans="1:3" x14ac:dyDescent="0.25">
      <c r="A274" s="11">
        <v>40570</v>
      </c>
      <c r="B274" s="6">
        <v>15.063288233149686</v>
      </c>
      <c r="C274" s="6">
        <v>22.063991771573679</v>
      </c>
    </row>
    <row r="275" spans="1:3" x14ac:dyDescent="0.25">
      <c r="A275" s="11">
        <v>40571</v>
      </c>
      <c r="B275" s="6">
        <v>13.524620317026821</v>
      </c>
      <c r="C275" s="6">
        <v>22.016422851503179</v>
      </c>
    </row>
    <row r="276" spans="1:3" x14ac:dyDescent="0.25">
      <c r="A276" s="11">
        <v>40574</v>
      </c>
      <c r="B276" s="6">
        <v>13.70018131579746</v>
      </c>
      <c r="C276" s="6">
        <v>22.018170438978693</v>
      </c>
    </row>
    <row r="277" spans="1:3" x14ac:dyDescent="0.25">
      <c r="A277" s="11">
        <v>40575</v>
      </c>
      <c r="B277" s="6">
        <v>14.406746125877978</v>
      </c>
      <c r="C277" s="6">
        <v>21.618656230444834</v>
      </c>
    </row>
    <row r="278" spans="1:3" x14ac:dyDescent="0.25">
      <c r="A278" s="11">
        <v>40576</v>
      </c>
      <c r="B278" s="6">
        <v>14.386994140359102</v>
      </c>
      <c r="C278" s="6">
        <v>20.99373776978295</v>
      </c>
    </row>
    <row r="279" spans="1:3" x14ac:dyDescent="0.25">
      <c r="A279" s="11">
        <v>40577</v>
      </c>
      <c r="B279" s="6">
        <v>14.590773390237155</v>
      </c>
      <c r="C279" s="6">
        <v>21.665851676164081</v>
      </c>
    </row>
    <row r="280" spans="1:3" x14ac:dyDescent="0.25">
      <c r="A280" s="11">
        <v>40578</v>
      </c>
      <c r="B280" s="6">
        <v>14.96572779778389</v>
      </c>
      <c r="C280" s="6">
        <v>20.732311596401257</v>
      </c>
    </row>
    <row r="281" spans="1:3" x14ac:dyDescent="0.25">
      <c r="A281" s="11">
        <v>40581</v>
      </c>
      <c r="B281" s="6">
        <v>15.263333493275994</v>
      </c>
      <c r="C281" s="6">
        <v>20.718441225057187</v>
      </c>
    </row>
    <row r="282" spans="1:3" x14ac:dyDescent="0.25">
      <c r="A282" s="11">
        <v>40582</v>
      </c>
      <c r="B282" s="6">
        <v>15.436966382284949</v>
      </c>
      <c r="C282" s="6">
        <v>20.990073636108221</v>
      </c>
    </row>
    <row r="283" spans="1:3" x14ac:dyDescent="0.25">
      <c r="A283" s="11">
        <v>40583</v>
      </c>
      <c r="B283" s="6">
        <v>15.403918374797827</v>
      </c>
      <c r="C283" s="6">
        <v>20.646947837416683</v>
      </c>
    </row>
    <row r="284" spans="1:3" x14ac:dyDescent="0.25">
      <c r="A284" s="11">
        <v>40584</v>
      </c>
      <c r="B284" s="6">
        <v>15.360391812675013</v>
      </c>
      <c r="C284" s="6">
        <v>21.371217241950102</v>
      </c>
    </row>
    <row r="285" spans="1:3" x14ac:dyDescent="0.25">
      <c r="A285" s="11">
        <v>40585</v>
      </c>
      <c r="B285" s="6">
        <v>15.578961922522128</v>
      </c>
      <c r="C285" s="6">
        <v>23.340259495840527</v>
      </c>
    </row>
    <row r="286" spans="1:3" x14ac:dyDescent="0.25">
      <c r="A286" s="11">
        <v>40588</v>
      </c>
      <c r="B286" s="6">
        <v>15.747274513052263</v>
      </c>
      <c r="C286" s="6">
        <v>23.429565089355101</v>
      </c>
    </row>
    <row r="287" spans="1:3" x14ac:dyDescent="0.25">
      <c r="A287" s="11">
        <v>40589</v>
      </c>
      <c r="B287" s="6">
        <v>15.566933755122108</v>
      </c>
      <c r="C287" s="6">
        <v>23.879841281380894</v>
      </c>
    </row>
    <row r="288" spans="1:3" x14ac:dyDescent="0.25">
      <c r="A288" s="11">
        <v>40590</v>
      </c>
      <c r="B288" s="6">
        <v>15.350239506286554</v>
      </c>
      <c r="C288" s="6">
        <v>23.863742008896931</v>
      </c>
    </row>
    <row r="289" spans="1:3" x14ac:dyDescent="0.25">
      <c r="A289" s="11">
        <v>40591</v>
      </c>
      <c r="B289" s="6">
        <v>15.217308949123115</v>
      </c>
      <c r="C289" s="6">
        <v>23.45710814916383</v>
      </c>
    </row>
    <row r="290" spans="1:3" x14ac:dyDescent="0.25">
      <c r="A290" s="11">
        <v>40592</v>
      </c>
      <c r="B290" s="6">
        <v>15.093567088043102</v>
      </c>
      <c r="C290" s="6">
        <v>23.377732826836436</v>
      </c>
    </row>
    <row r="291" spans="1:3" x14ac:dyDescent="0.25">
      <c r="A291" s="11">
        <v>40596</v>
      </c>
      <c r="B291" s="6">
        <v>13.133048776210094</v>
      </c>
      <c r="C291" s="6">
        <v>23.41371210955597</v>
      </c>
    </row>
    <row r="292" spans="1:3" x14ac:dyDescent="0.25">
      <c r="A292" s="11">
        <v>40597</v>
      </c>
      <c r="B292" s="6">
        <v>12.470033691470016</v>
      </c>
      <c r="C292" s="6">
        <v>24.565830981831446</v>
      </c>
    </row>
    <row r="293" spans="1:3" x14ac:dyDescent="0.25">
      <c r="A293" s="11">
        <v>40598</v>
      </c>
      <c r="B293" s="6">
        <v>12.664212195753398</v>
      </c>
      <c r="C293" s="6">
        <v>24.296054242218336</v>
      </c>
    </row>
    <row r="294" spans="1:3" x14ac:dyDescent="0.25">
      <c r="A294" s="11">
        <v>40599</v>
      </c>
      <c r="B294" s="6">
        <v>13.554061795213242</v>
      </c>
      <c r="C294" s="6">
        <v>24.831648200286995</v>
      </c>
    </row>
    <row r="295" spans="1:3" x14ac:dyDescent="0.25">
      <c r="A295" s="11">
        <v>40602</v>
      </c>
      <c r="B295" s="6">
        <v>14.157653353958793</v>
      </c>
      <c r="C295" s="6">
        <v>24.73770690613895</v>
      </c>
    </row>
    <row r="296" spans="1:3" x14ac:dyDescent="0.25">
      <c r="A296" s="11">
        <v>40603</v>
      </c>
      <c r="B296" s="6">
        <v>12.895117835964626</v>
      </c>
      <c r="C296" s="6">
        <v>25.055526041665715</v>
      </c>
    </row>
    <row r="297" spans="1:3" x14ac:dyDescent="0.25">
      <c r="A297" s="11">
        <v>40604</v>
      </c>
      <c r="B297" s="6">
        <v>12.955002639544702</v>
      </c>
      <c r="C297" s="6">
        <v>24.90758287350884</v>
      </c>
    </row>
    <row r="298" spans="1:3" x14ac:dyDescent="0.25">
      <c r="A298" s="11">
        <v>40605</v>
      </c>
      <c r="B298" s="6">
        <v>13.646309874224773</v>
      </c>
      <c r="C298" s="6">
        <v>23.462959698780583</v>
      </c>
    </row>
    <row r="299" spans="1:3" x14ac:dyDescent="0.25">
      <c r="A299" s="11">
        <v>40606</v>
      </c>
      <c r="B299" s="6">
        <v>13.370410247024797</v>
      </c>
      <c r="C299" s="6">
        <v>23.933432619071418</v>
      </c>
    </row>
    <row r="300" spans="1:3" x14ac:dyDescent="0.25">
      <c r="A300" s="11">
        <v>40609</v>
      </c>
      <c r="B300" s="6">
        <v>12.865161756127867</v>
      </c>
      <c r="C300" s="6">
        <v>25.049133259816777</v>
      </c>
    </row>
    <row r="301" spans="1:3" x14ac:dyDescent="0.25">
      <c r="A301" s="11">
        <v>40610</v>
      </c>
      <c r="B301" s="6">
        <v>13.142038531021674</v>
      </c>
      <c r="C301" s="6">
        <v>24.767990073557044</v>
      </c>
    </row>
    <row r="302" spans="1:3" x14ac:dyDescent="0.25">
      <c r="A302" s="11">
        <v>40611</v>
      </c>
      <c r="B302" s="6">
        <v>12.859274548375931</v>
      </c>
      <c r="C302" s="6">
        <v>24.022827657375451</v>
      </c>
    </row>
    <row r="303" spans="1:3" x14ac:dyDescent="0.25">
      <c r="A303" s="11">
        <v>40612</v>
      </c>
      <c r="B303" s="6">
        <v>12.28436318546839</v>
      </c>
      <c r="C303" s="6">
        <v>24.347737471274414</v>
      </c>
    </row>
    <row r="304" spans="1:3" x14ac:dyDescent="0.25">
      <c r="A304" s="11">
        <v>40613</v>
      </c>
      <c r="B304" s="6">
        <v>12.66398247235399</v>
      </c>
      <c r="C304" s="6">
        <v>24.125004836378128</v>
      </c>
    </row>
    <row r="305" spans="1:3" x14ac:dyDescent="0.25">
      <c r="A305" s="11">
        <v>40616</v>
      </c>
      <c r="B305" s="6">
        <v>12.508787352127204</v>
      </c>
      <c r="C305" s="6">
        <v>25.111171741250722</v>
      </c>
    </row>
    <row r="306" spans="1:3" x14ac:dyDescent="0.25">
      <c r="A306" s="11">
        <v>40617</v>
      </c>
      <c r="B306" s="6">
        <v>11.807777023647938</v>
      </c>
      <c r="C306" s="6">
        <v>24.32775939440678</v>
      </c>
    </row>
    <row r="307" spans="1:3" x14ac:dyDescent="0.25">
      <c r="A307" s="11">
        <v>40618</v>
      </c>
      <c r="B307" s="6">
        <v>11.074068320512382</v>
      </c>
      <c r="C307" s="6">
        <v>23.088696491234966</v>
      </c>
    </row>
    <row r="308" spans="1:3" x14ac:dyDescent="0.25">
      <c r="A308" s="11">
        <v>40619</v>
      </c>
      <c r="B308" s="6">
        <v>11.408629846555785</v>
      </c>
      <c r="C308" s="6">
        <v>23.7882547186755</v>
      </c>
    </row>
    <row r="309" spans="1:3" x14ac:dyDescent="0.25">
      <c r="A309" s="11">
        <v>40620</v>
      </c>
      <c r="B309" s="6">
        <v>11.785638100625766</v>
      </c>
      <c r="C309" s="6">
        <v>22.897840325719049</v>
      </c>
    </row>
    <row r="310" spans="1:3" x14ac:dyDescent="0.25">
      <c r="A310" s="11">
        <v>40623</v>
      </c>
      <c r="B310" s="6">
        <v>12.645879840467796</v>
      </c>
      <c r="C310" s="6">
        <v>24.151309512657459</v>
      </c>
    </row>
    <row r="311" spans="1:3" x14ac:dyDescent="0.25">
      <c r="A311" s="11">
        <v>40624</v>
      </c>
      <c r="B311" s="6">
        <v>12.699219706480415</v>
      </c>
      <c r="C311" s="6">
        <v>24.971982741271255</v>
      </c>
    </row>
    <row r="312" spans="1:3" x14ac:dyDescent="0.25">
      <c r="A312" s="11">
        <v>40625</v>
      </c>
      <c r="B312" s="6">
        <v>13.246585967278572</v>
      </c>
      <c r="C312" s="6">
        <v>25.264458900985083</v>
      </c>
    </row>
    <row r="313" spans="1:3" x14ac:dyDescent="0.25">
      <c r="A313" s="11">
        <v>40626</v>
      </c>
      <c r="B313" s="6">
        <v>13.598418174360759</v>
      </c>
      <c r="C313" s="6">
        <v>27.018538457482904</v>
      </c>
    </row>
    <row r="314" spans="1:3" x14ac:dyDescent="0.25">
      <c r="A314" s="11">
        <v>40627</v>
      </c>
      <c r="B314" s="6">
        <v>13.694971153004483</v>
      </c>
      <c r="C314" s="6">
        <v>27.244207871405102</v>
      </c>
    </row>
    <row r="315" spans="1:3" x14ac:dyDescent="0.25">
      <c r="A315" s="11">
        <v>40630</v>
      </c>
      <c r="B315" s="6">
        <v>13.329332501647501</v>
      </c>
      <c r="C315" s="6">
        <v>27.672359134019924</v>
      </c>
    </row>
    <row r="316" spans="1:3" x14ac:dyDescent="0.25">
      <c r="A316" s="11">
        <v>40631</v>
      </c>
      <c r="B316" s="6">
        <v>13.7572082618214</v>
      </c>
      <c r="C316" s="6">
        <v>26.462317322495213</v>
      </c>
    </row>
    <row r="317" spans="1:3" x14ac:dyDescent="0.25">
      <c r="A317" s="11">
        <v>40632</v>
      </c>
      <c r="B317" s="6">
        <v>13.969340874970074</v>
      </c>
      <c r="C317" s="6">
        <v>25.560075981303566</v>
      </c>
    </row>
    <row r="318" spans="1:3" x14ac:dyDescent="0.25">
      <c r="A318" s="11">
        <v>40633</v>
      </c>
      <c r="B318" s="6">
        <v>13.918043914518513</v>
      </c>
      <c r="C318" s="6">
        <v>25.371190497785392</v>
      </c>
    </row>
    <row r="319" spans="1:3" x14ac:dyDescent="0.25">
      <c r="A319" s="11">
        <v>40634</v>
      </c>
      <c r="B319" s="6">
        <v>14.092066089740145</v>
      </c>
      <c r="C319" s="6">
        <v>25.373192590156606</v>
      </c>
    </row>
    <row r="320" spans="1:3" x14ac:dyDescent="0.25">
      <c r="A320" s="11">
        <v>40637</v>
      </c>
      <c r="B320" s="6">
        <v>14.321718050642469</v>
      </c>
      <c r="C320" s="6">
        <v>26.658270209569562</v>
      </c>
    </row>
    <row r="321" spans="1:3" x14ac:dyDescent="0.25">
      <c r="A321" s="11">
        <v>40638</v>
      </c>
      <c r="B321" s="6">
        <v>14.410857566268891</v>
      </c>
      <c r="C321" s="6">
        <v>25.371965188368797</v>
      </c>
    </row>
    <row r="322" spans="1:3" x14ac:dyDescent="0.25">
      <c r="A322" s="11">
        <v>40639</v>
      </c>
      <c r="B322" s="6">
        <v>14.469664255257875</v>
      </c>
      <c r="C322" s="6">
        <v>25.617649218954242</v>
      </c>
    </row>
    <row r="323" spans="1:3" x14ac:dyDescent="0.25">
      <c r="A323" s="11">
        <v>40640</v>
      </c>
      <c r="B323" s="6">
        <v>14.360340053323617</v>
      </c>
      <c r="C323" s="6">
        <v>28.050296112668072</v>
      </c>
    </row>
    <row r="324" spans="1:3" x14ac:dyDescent="0.25">
      <c r="A324" s="11">
        <v>40641</v>
      </c>
      <c r="B324" s="6">
        <v>14.152166189597221</v>
      </c>
      <c r="C324" s="6">
        <v>29.041716107932857</v>
      </c>
    </row>
    <row r="325" spans="1:3" x14ac:dyDescent="0.25">
      <c r="A325" s="11">
        <v>40644</v>
      </c>
      <c r="B325" s="6">
        <v>14.302008754192817</v>
      </c>
      <c r="C325" s="6">
        <v>28.850404735276978</v>
      </c>
    </row>
    <row r="326" spans="1:3" x14ac:dyDescent="0.25">
      <c r="A326" s="11">
        <v>40645</v>
      </c>
      <c r="B326" s="6">
        <v>14.112885593856721</v>
      </c>
      <c r="C326" s="6">
        <v>28.291760570773008</v>
      </c>
    </row>
    <row r="327" spans="1:3" x14ac:dyDescent="0.25">
      <c r="A327" s="11">
        <v>40646</v>
      </c>
      <c r="B327" s="6">
        <v>14.36379433594735</v>
      </c>
      <c r="C327" s="6">
        <v>29.751404045317365</v>
      </c>
    </row>
    <row r="328" spans="1:3" x14ac:dyDescent="0.25">
      <c r="A328" s="11">
        <v>40647</v>
      </c>
      <c r="B328" s="6">
        <v>14.530454927835308</v>
      </c>
      <c r="C328" s="6">
        <v>31.245155589120237</v>
      </c>
    </row>
    <row r="329" spans="1:3" x14ac:dyDescent="0.25">
      <c r="A329" s="11">
        <v>40648</v>
      </c>
      <c r="B329" s="6">
        <v>14.954304387803548</v>
      </c>
      <c r="C329" s="6">
        <v>31.390408008953738</v>
      </c>
    </row>
    <row r="330" spans="1:3" x14ac:dyDescent="0.25">
      <c r="A330" s="11">
        <v>40651</v>
      </c>
      <c r="B330" s="6">
        <v>14.527195901378533</v>
      </c>
      <c r="C330" s="6">
        <v>32.915913577452294</v>
      </c>
    </row>
    <row r="331" spans="1:3" x14ac:dyDescent="0.25">
      <c r="A331" s="11">
        <v>40652</v>
      </c>
      <c r="B331" s="6">
        <v>15.331853595505534</v>
      </c>
      <c r="C331" s="6">
        <v>32.230981327381862</v>
      </c>
    </row>
    <row r="332" spans="1:3" x14ac:dyDescent="0.25">
      <c r="A332" s="11">
        <v>40653</v>
      </c>
      <c r="B332" s="6">
        <v>16.09728997670727</v>
      </c>
      <c r="C332" s="6">
        <v>31.557030761667448</v>
      </c>
    </row>
    <row r="333" spans="1:3" x14ac:dyDescent="0.25">
      <c r="A333" s="11">
        <v>40654</v>
      </c>
      <c r="B333" s="6">
        <v>16.322622884404062</v>
      </c>
      <c r="C333" s="6">
        <v>31.114283707696327</v>
      </c>
    </row>
    <row r="334" spans="1:3" x14ac:dyDescent="0.25">
      <c r="A334" s="11">
        <v>40658</v>
      </c>
      <c r="B334" s="6">
        <v>16.722515694245988</v>
      </c>
      <c r="C334" s="6">
        <v>33.973572344241077</v>
      </c>
    </row>
    <row r="335" spans="1:3" x14ac:dyDescent="0.25">
      <c r="A335" s="11">
        <v>40659</v>
      </c>
      <c r="B335" s="6">
        <v>16.900767731408671</v>
      </c>
      <c r="C335" s="6">
        <v>33.565036594185237</v>
      </c>
    </row>
    <row r="336" spans="1:3" x14ac:dyDescent="0.25">
      <c r="A336" s="11">
        <v>40660</v>
      </c>
      <c r="B336" s="6">
        <v>17.218112856122659</v>
      </c>
      <c r="C336" s="6">
        <v>34.580953797328874</v>
      </c>
    </row>
    <row r="337" spans="1:3" x14ac:dyDescent="0.25">
      <c r="A337" s="11">
        <v>40661</v>
      </c>
      <c r="B337" s="6">
        <v>17.491119193982644</v>
      </c>
      <c r="C337" s="6">
        <v>33.43381559478302</v>
      </c>
    </row>
    <row r="338" spans="1:3" x14ac:dyDescent="0.25">
      <c r="A338" s="11">
        <v>40662</v>
      </c>
      <c r="B338" s="6">
        <v>17.541322058708403</v>
      </c>
      <c r="C338" s="6">
        <v>34.392251282623427</v>
      </c>
    </row>
    <row r="339" spans="1:3" x14ac:dyDescent="0.25">
      <c r="A339" s="11">
        <v>40665</v>
      </c>
      <c r="B339" s="6">
        <v>17.017076144257722</v>
      </c>
      <c r="C339" s="6">
        <v>33.354070635611954</v>
      </c>
    </row>
    <row r="340" spans="1:3" x14ac:dyDescent="0.25">
      <c r="A340" s="11">
        <v>40666</v>
      </c>
      <c r="B340" s="6">
        <v>16.546569752518895</v>
      </c>
      <c r="C340" s="6">
        <v>33.502887646349294</v>
      </c>
    </row>
    <row r="341" spans="1:3" x14ac:dyDescent="0.25">
      <c r="A341" s="11">
        <v>40667</v>
      </c>
      <c r="B341" s="6">
        <v>16.342383519404724</v>
      </c>
      <c r="C341" s="6">
        <v>32.855049503386674</v>
      </c>
    </row>
    <row r="342" spans="1:3" x14ac:dyDescent="0.25">
      <c r="A342" s="11">
        <v>40668</v>
      </c>
      <c r="B342" s="6">
        <v>16.081933404946454</v>
      </c>
      <c r="C342" s="6">
        <v>32.224321905973412</v>
      </c>
    </row>
    <row r="343" spans="1:3" x14ac:dyDescent="0.25">
      <c r="A343" s="11">
        <v>40669</v>
      </c>
      <c r="B343" s="6">
        <v>16.256613310952687</v>
      </c>
      <c r="C343" s="6">
        <v>31.163063902417136</v>
      </c>
    </row>
    <row r="344" spans="1:3" x14ac:dyDescent="0.25">
      <c r="A344" s="11">
        <v>40672</v>
      </c>
      <c r="B344" s="6">
        <v>16.855570942937259</v>
      </c>
      <c r="C344" s="6">
        <v>30.979093541592967</v>
      </c>
    </row>
    <row r="345" spans="1:3" x14ac:dyDescent="0.25">
      <c r="A345" s="11">
        <v>40673</v>
      </c>
      <c r="B345" s="6">
        <v>17.496570675324559</v>
      </c>
      <c r="C345" s="6">
        <v>31.754844302387955</v>
      </c>
    </row>
    <row r="346" spans="1:3" x14ac:dyDescent="0.25">
      <c r="A346" s="11">
        <v>40674</v>
      </c>
      <c r="B346" s="6">
        <v>17.025330762486956</v>
      </c>
      <c r="C346" s="6">
        <v>33.485932630964548</v>
      </c>
    </row>
    <row r="347" spans="1:3" x14ac:dyDescent="0.25">
      <c r="A347" s="11">
        <v>40675</v>
      </c>
      <c r="B347" s="6">
        <v>17.353554567786546</v>
      </c>
      <c r="C347" s="6">
        <v>32.60958707376021</v>
      </c>
    </row>
    <row r="348" spans="1:3" x14ac:dyDescent="0.25">
      <c r="A348" s="11">
        <v>40676</v>
      </c>
      <c r="B348" s="6">
        <v>17.002704928424034</v>
      </c>
      <c r="C348" s="6">
        <v>31.632625939347783</v>
      </c>
    </row>
    <row r="349" spans="1:3" x14ac:dyDescent="0.25">
      <c r="A349" s="11">
        <v>40679</v>
      </c>
      <c r="B349" s="6">
        <v>16.607370016847028</v>
      </c>
      <c r="C349" s="6">
        <v>32.381138434548561</v>
      </c>
    </row>
    <row r="350" spans="1:3" x14ac:dyDescent="0.25">
      <c r="A350" s="11">
        <v>40680</v>
      </c>
      <c r="B350" s="6">
        <v>16.909715662897646</v>
      </c>
      <c r="C350" s="6">
        <v>33.916832750401561</v>
      </c>
    </row>
    <row r="351" spans="1:3" x14ac:dyDescent="0.25">
      <c r="A351" s="11">
        <v>40681</v>
      </c>
      <c r="B351" s="6">
        <v>17.49984395546025</v>
      </c>
      <c r="C351" s="6">
        <v>32.516260656895803</v>
      </c>
    </row>
    <row r="352" spans="1:3" x14ac:dyDescent="0.25">
      <c r="A352" s="11">
        <v>40682</v>
      </c>
      <c r="B352" s="6">
        <v>17.874255099068208</v>
      </c>
      <c r="C352" s="6">
        <v>32.486235849242632</v>
      </c>
    </row>
    <row r="353" spans="1:3" x14ac:dyDescent="0.25">
      <c r="A353" s="11">
        <v>40683</v>
      </c>
      <c r="B353" s="6">
        <v>17.471205008873508</v>
      </c>
      <c r="C353" s="6">
        <v>32.890722828228945</v>
      </c>
    </row>
    <row r="354" spans="1:3" x14ac:dyDescent="0.25">
      <c r="A354" s="11">
        <v>40686</v>
      </c>
      <c r="B354" s="6">
        <v>17.02121912886815</v>
      </c>
      <c r="C354" s="6">
        <v>33.815305723639128</v>
      </c>
    </row>
    <row r="355" spans="1:3" x14ac:dyDescent="0.25">
      <c r="A355" s="11">
        <v>40687</v>
      </c>
      <c r="B355" s="6">
        <v>17.227666421905212</v>
      </c>
      <c r="C355" s="6">
        <v>32.678432476547812</v>
      </c>
    </row>
    <row r="356" spans="1:3" x14ac:dyDescent="0.25">
      <c r="A356" s="11">
        <v>40688</v>
      </c>
      <c r="B356" s="6">
        <v>17.525417972265551</v>
      </c>
      <c r="C356" s="6">
        <v>31.650573227061667</v>
      </c>
    </row>
    <row r="357" spans="1:3" x14ac:dyDescent="0.25">
      <c r="A357" s="11">
        <v>40689</v>
      </c>
      <c r="B357" s="6">
        <v>18.014198930121637</v>
      </c>
      <c r="C357" s="6">
        <v>32.723928322457894</v>
      </c>
    </row>
    <row r="358" spans="1:3" x14ac:dyDescent="0.25">
      <c r="A358" s="11">
        <v>40690</v>
      </c>
      <c r="B358" s="6">
        <v>18.344309599106786</v>
      </c>
      <c r="C358" s="6">
        <v>32.778831230684453</v>
      </c>
    </row>
    <row r="359" spans="1:3" x14ac:dyDescent="0.25">
      <c r="A359" s="11">
        <v>40694</v>
      </c>
      <c r="B359" s="6">
        <v>18.885773396709148</v>
      </c>
      <c r="C359" s="6">
        <v>32.058015212077898</v>
      </c>
    </row>
    <row r="360" spans="1:3" x14ac:dyDescent="0.25">
      <c r="A360" s="11">
        <v>40695</v>
      </c>
      <c r="B360" s="6">
        <v>17.571905637201148</v>
      </c>
      <c r="C360" s="6">
        <v>32.420555684676209</v>
      </c>
    </row>
    <row r="361" spans="1:3" x14ac:dyDescent="0.25">
      <c r="A361" s="11">
        <v>40696</v>
      </c>
      <c r="B361" s="6">
        <v>17.737014458000683</v>
      </c>
      <c r="C361" s="6">
        <v>35.067416083582039</v>
      </c>
    </row>
    <row r="362" spans="1:3" x14ac:dyDescent="0.25">
      <c r="A362" s="11">
        <v>40697</v>
      </c>
      <c r="B362" s="6">
        <v>17.620905517953837</v>
      </c>
      <c r="C362" s="6">
        <v>37.998048780926595</v>
      </c>
    </row>
    <row r="363" spans="1:3" x14ac:dyDescent="0.25">
      <c r="A363" s="11">
        <v>40700</v>
      </c>
      <c r="B363" s="6">
        <v>17.414149200443198</v>
      </c>
      <c r="C363" s="6">
        <v>40.60501027779398</v>
      </c>
    </row>
    <row r="364" spans="1:3" x14ac:dyDescent="0.25">
      <c r="A364" s="11">
        <v>40701</v>
      </c>
      <c r="B364" s="6">
        <v>17.629637170255567</v>
      </c>
      <c r="C364" s="6">
        <v>39.015784024362802</v>
      </c>
    </row>
    <row r="365" spans="1:3" x14ac:dyDescent="0.25">
      <c r="A365" s="11">
        <v>40702</v>
      </c>
      <c r="B365" s="6">
        <v>17.393502073839148</v>
      </c>
      <c r="C365" s="6">
        <v>38.28421327145665</v>
      </c>
    </row>
    <row r="366" spans="1:3" x14ac:dyDescent="0.25">
      <c r="A366" s="11">
        <v>40703</v>
      </c>
      <c r="B366" s="6">
        <v>17.928755721927018</v>
      </c>
      <c r="C366" s="6">
        <v>37.095148234851798</v>
      </c>
    </row>
    <row r="367" spans="1:3" x14ac:dyDescent="0.25">
      <c r="A367" s="11">
        <v>40704</v>
      </c>
      <c r="B367" s="6">
        <v>17.269479000216442</v>
      </c>
      <c r="C367" s="6">
        <v>36.020072671138564</v>
      </c>
    </row>
    <row r="368" spans="1:3" x14ac:dyDescent="0.25">
      <c r="A368" s="11">
        <v>40707</v>
      </c>
      <c r="B368" s="6">
        <v>16.888306600001837</v>
      </c>
      <c r="C368" s="6">
        <v>34.396854201220989</v>
      </c>
    </row>
    <row r="369" spans="1:3" x14ac:dyDescent="0.25">
      <c r="A369" s="11">
        <v>40708</v>
      </c>
      <c r="B369" s="6">
        <v>17.592794474887349</v>
      </c>
      <c r="C369" s="6">
        <v>35.090578406792794</v>
      </c>
    </row>
    <row r="370" spans="1:3" x14ac:dyDescent="0.25">
      <c r="A370" s="11">
        <v>40709</v>
      </c>
      <c r="B370" s="6">
        <v>15.979121071943068</v>
      </c>
      <c r="C370" s="6">
        <v>36.595467872283479</v>
      </c>
    </row>
    <row r="371" spans="1:3" x14ac:dyDescent="0.25">
      <c r="A371" s="11">
        <v>40710</v>
      </c>
      <c r="B371" s="6">
        <v>15.209651710877603</v>
      </c>
      <c r="C371" s="6">
        <v>36.705116740023676</v>
      </c>
    </row>
    <row r="372" spans="1:3" x14ac:dyDescent="0.25">
      <c r="A372" s="11">
        <v>40711</v>
      </c>
      <c r="B372" s="6">
        <v>15.5458761110099</v>
      </c>
      <c r="C372" s="6">
        <v>36.723055083489193</v>
      </c>
    </row>
    <row r="373" spans="1:3" x14ac:dyDescent="0.25">
      <c r="A373" s="11">
        <v>40714</v>
      </c>
      <c r="B373" s="6">
        <v>16.257880630896153</v>
      </c>
      <c r="C373" s="6">
        <v>33.568994861325258</v>
      </c>
    </row>
    <row r="374" spans="1:3" x14ac:dyDescent="0.25">
      <c r="A374" s="11">
        <v>40715</v>
      </c>
      <c r="B374" s="6">
        <v>16.635255003454954</v>
      </c>
      <c r="C374" s="6">
        <v>34.036430821988567</v>
      </c>
    </row>
    <row r="375" spans="1:3" x14ac:dyDescent="0.25">
      <c r="A375" s="11">
        <v>40716</v>
      </c>
      <c r="B375" s="6">
        <v>16.352138062163913</v>
      </c>
      <c r="C375" s="6">
        <v>33.000422751804187</v>
      </c>
    </row>
    <row r="376" spans="1:3" x14ac:dyDescent="0.25">
      <c r="A376" s="11">
        <v>40717</v>
      </c>
      <c r="B376" s="6">
        <v>16.682771613278419</v>
      </c>
      <c r="C376" s="6">
        <v>34.905117997665492</v>
      </c>
    </row>
    <row r="377" spans="1:3" x14ac:dyDescent="0.25">
      <c r="A377" s="11">
        <v>40718</v>
      </c>
      <c r="B377" s="6">
        <v>15.790479968329388</v>
      </c>
      <c r="C377" s="6">
        <v>38.533399567387612</v>
      </c>
    </row>
    <row r="378" spans="1:3" x14ac:dyDescent="0.25">
      <c r="A378" s="11">
        <v>40721</v>
      </c>
      <c r="B378" s="6">
        <v>16.15095519753423</v>
      </c>
      <c r="C378" s="6">
        <v>37.387516425585851</v>
      </c>
    </row>
    <row r="379" spans="1:3" x14ac:dyDescent="0.25">
      <c r="A379" s="11">
        <v>40722</v>
      </c>
      <c r="B379" s="6">
        <v>16.924327181120287</v>
      </c>
      <c r="C379" s="6">
        <v>38.29877839228152</v>
      </c>
    </row>
    <row r="380" spans="1:3" x14ac:dyDescent="0.25">
      <c r="A380" s="11">
        <v>40723</v>
      </c>
      <c r="B380" s="6">
        <v>17.730709069525076</v>
      </c>
      <c r="C380" s="6">
        <v>38.672398546273442</v>
      </c>
    </row>
    <row r="381" spans="1:3" x14ac:dyDescent="0.25">
      <c r="A381" s="11">
        <v>40724</v>
      </c>
      <c r="B381" s="6">
        <v>18.399168287026239</v>
      </c>
      <c r="C381" s="6">
        <v>37.741887179831117</v>
      </c>
    </row>
    <row r="382" spans="1:3" x14ac:dyDescent="0.25">
      <c r="A382" s="11">
        <v>40725</v>
      </c>
      <c r="B382" s="6">
        <v>19.185743177875512</v>
      </c>
      <c r="C382" s="6">
        <v>39.770807347626018</v>
      </c>
    </row>
    <row r="383" spans="1:3" x14ac:dyDescent="0.25">
      <c r="A383" s="11">
        <v>40729</v>
      </c>
      <c r="B383" s="6">
        <v>19.093262072140202</v>
      </c>
      <c r="C383" s="6">
        <v>41.149788415235307</v>
      </c>
    </row>
    <row r="384" spans="1:3" x14ac:dyDescent="0.25">
      <c r="A384" s="11">
        <v>40730</v>
      </c>
      <c r="B384" s="6">
        <v>18.797293490098234</v>
      </c>
      <c r="C384" s="6">
        <v>42.950511671873713</v>
      </c>
    </row>
    <row r="385" spans="1:3" x14ac:dyDescent="0.25">
      <c r="A385" s="11">
        <v>40731</v>
      </c>
      <c r="B385" s="6">
        <v>19.323864414364664</v>
      </c>
      <c r="C385" s="6">
        <v>44.935831766329208</v>
      </c>
    </row>
    <row r="386" spans="1:3" x14ac:dyDescent="0.25">
      <c r="A386" s="11">
        <v>40732</v>
      </c>
      <c r="B386" s="6">
        <v>18.896843548368121</v>
      </c>
      <c r="C386" s="6">
        <v>43.578936430318336</v>
      </c>
    </row>
    <row r="387" spans="1:3" x14ac:dyDescent="0.25">
      <c r="A387" s="11">
        <v>40735</v>
      </c>
      <c r="B387" s="6">
        <v>17.337878092769749</v>
      </c>
      <c r="C387" s="6">
        <v>46.724695322761924</v>
      </c>
    </row>
    <row r="388" spans="1:3" x14ac:dyDescent="0.25">
      <c r="A388" s="11">
        <v>40736</v>
      </c>
      <c r="B388" s="6">
        <v>16.898775227427723</v>
      </c>
      <c r="C388" s="6">
        <v>48.530076819152022</v>
      </c>
    </row>
    <row r="389" spans="1:3" x14ac:dyDescent="0.25">
      <c r="A389" s="11">
        <v>40737</v>
      </c>
      <c r="B389" s="6">
        <v>16.810901060582712</v>
      </c>
      <c r="C389" s="6">
        <v>46.867357021054488</v>
      </c>
    </row>
    <row r="390" spans="1:3" x14ac:dyDescent="0.25">
      <c r="A390" s="11">
        <v>40738</v>
      </c>
      <c r="B390" s="6">
        <v>16.28175912894276</v>
      </c>
      <c r="C390" s="6">
        <v>43.83098426578286</v>
      </c>
    </row>
    <row r="391" spans="1:3" x14ac:dyDescent="0.25">
      <c r="A391" s="11">
        <v>40739</v>
      </c>
      <c r="B391" s="6">
        <v>16.643613115034874</v>
      </c>
      <c r="C391" s="6">
        <v>45.529523109512247</v>
      </c>
    </row>
    <row r="392" spans="1:3" x14ac:dyDescent="0.25">
      <c r="A392" s="11">
        <v>40742</v>
      </c>
      <c r="B392" s="6">
        <v>15.963726653070479</v>
      </c>
      <c r="C392" s="6">
        <v>47.553843269279945</v>
      </c>
    </row>
    <row r="393" spans="1:3" x14ac:dyDescent="0.25">
      <c r="A393" s="11">
        <v>40743</v>
      </c>
      <c r="B393" s="6">
        <v>16.94130843758257</v>
      </c>
      <c r="C393" s="6">
        <v>44.709697072062127</v>
      </c>
    </row>
    <row r="394" spans="1:3" x14ac:dyDescent="0.25">
      <c r="A394" s="11">
        <v>40744</v>
      </c>
      <c r="B394" s="6">
        <v>17.286358219827772</v>
      </c>
      <c r="C394" s="6">
        <v>47.667130673900481</v>
      </c>
    </row>
    <row r="395" spans="1:3" x14ac:dyDescent="0.25">
      <c r="A395" s="11">
        <v>40745</v>
      </c>
      <c r="B395" s="6">
        <v>18.179584039392346</v>
      </c>
      <c r="C395" s="6">
        <v>46.337424379212635</v>
      </c>
    </row>
    <row r="396" spans="1:3" x14ac:dyDescent="0.25">
      <c r="A396" s="11">
        <v>40746</v>
      </c>
      <c r="B396" s="6">
        <v>18.282710415127802</v>
      </c>
      <c r="C396" s="6">
        <v>46.288914846187311</v>
      </c>
    </row>
    <row r="397" spans="1:3" x14ac:dyDescent="0.25">
      <c r="A397" s="11">
        <v>40749</v>
      </c>
      <c r="B397" s="6">
        <v>17.290329658113951</v>
      </c>
      <c r="C397" s="6">
        <v>47.021409376152242</v>
      </c>
    </row>
    <row r="398" spans="1:3" x14ac:dyDescent="0.25">
      <c r="A398" s="11">
        <v>40750</v>
      </c>
      <c r="B398" s="6">
        <v>17.004392389587675</v>
      </c>
      <c r="C398" s="6">
        <v>45.943676694504987</v>
      </c>
    </row>
    <row r="399" spans="1:3" x14ac:dyDescent="0.25">
      <c r="A399" s="11">
        <v>40751</v>
      </c>
      <c r="B399" s="6">
        <v>15.71294149122309</v>
      </c>
      <c r="C399" s="6">
        <v>46.995840209408932</v>
      </c>
    </row>
    <row r="400" spans="1:3" x14ac:dyDescent="0.25">
      <c r="A400" s="11">
        <v>40752</v>
      </c>
      <c r="B400" s="6">
        <v>15.69757753441519</v>
      </c>
      <c r="C400" s="6">
        <v>49.548984317720034</v>
      </c>
    </row>
    <row r="401" spans="1:3" x14ac:dyDescent="0.25">
      <c r="A401" s="11">
        <v>40753</v>
      </c>
      <c r="B401" s="6">
        <v>15.971619401570445</v>
      </c>
      <c r="C401" s="6">
        <v>51.054774336475013</v>
      </c>
    </row>
    <row r="402" spans="1:3" x14ac:dyDescent="0.25">
      <c r="A402" s="11">
        <v>40756</v>
      </c>
      <c r="B402" s="6">
        <v>16.305678788657463</v>
      </c>
      <c r="C402" s="6">
        <v>49.699367184302041</v>
      </c>
    </row>
    <row r="403" spans="1:3" x14ac:dyDescent="0.25">
      <c r="A403" s="11">
        <v>40757</v>
      </c>
      <c r="B403" s="6">
        <v>15.103194210842311</v>
      </c>
      <c r="C403" s="6">
        <v>49.84115835221936</v>
      </c>
    </row>
    <row r="404" spans="1:3" x14ac:dyDescent="0.25">
      <c r="A404" s="11">
        <v>40758</v>
      </c>
      <c r="B404" s="6">
        <v>15.25743016108208</v>
      </c>
      <c r="C404" s="6">
        <v>50.66416351869082</v>
      </c>
    </row>
    <row r="405" spans="1:3" x14ac:dyDescent="0.25">
      <c r="A405" s="11">
        <v>40759</v>
      </c>
      <c r="B405" s="6">
        <v>11.969951356492636</v>
      </c>
      <c r="C405" s="6">
        <v>51.454824923860031</v>
      </c>
    </row>
    <row r="406" spans="1:3" x14ac:dyDescent="0.25">
      <c r="A406" s="11">
        <v>40760</v>
      </c>
      <c r="B406" s="6">
        <v>11.576917741303923</v>
      </c>
      <c r="C406" s="6">
        <v>48.305213060770456</v>
      </c>
    </row>
    <row r="407" spans="1:3" x14ac:dyDescent="0.25">
      <c r="A407" s="11">
        <v>40763</v>
      </c>
      <c r="B407" s="6">
        <v>9.3431976544654702</v>
      </c>
      <c r="C407" s="6">
        <v>47.55919302608801</v>
      </c>
    </row>
    <row r="408" spans="1:3" x14ac:dyDescent="0.25">
      <c r="A408" s="11">
        <v>40764</v>
      </c>
      <c r="B408" s="6">
        <v>10.87115404554385</v>
      </c>
      <c r="C408" s="6">
        <v>43.641457688015556</v>
      </c>
    </row>
    <row r="409" spans="1:3" x14ac:dyDescent="0.25">
      <c r="A409" s="11">
        <v>40765</v>
      </c>
      <c r="B409" s="6">
        <v>9.2662481462795654</v>
      </c>
      <c r="C409" s="6">
        <v>42.297143282695664</v>
      </c>
    </row>
    <row r="410" spans="1:3" x14ac:dyDescent="0.25">
      <c r="A410" s="11">
        <v>40766</v>
      </c>
      <c r="B410" s="6">
        <v>9.5929090770879917</v>
      </c>
      <c r="C410" s="6">
        <v>44.938869144658909</v>
      </c>
    </row>
    <row r="411" spans="1:3" x14ac:dyDescent="0.25">
      <c r="A411" s="11">
        <v>40767</v>
      </c>
      <c r="B411" s="6">
        <v>9.5426643502454809</v>
      </c>
      <c r="C411" s="6">
        <v>45.361351065965195</v>
      </c>
    </row>
    <row r="412" spans="1:3" x14ac:dyDescent="0.25">
      <c r="A412" s="11">
        <v>40770</v>
      </c>
      <c r="B412" s="6">
        <v>9.9907201819407199</v>
      </c>
      <c r="C412" s="6">
        <v>43.469937543188458</v>
      </c>
    </row>
    <row r="413" spans="1:3" x14ac:dyDescent="0.25">
      <c r="A413" s="11">
        <v>40771</v>
      </c>
      <c r="B413" s="6">
        <v>9.8898604874602309</v>
      </c>
      <c r="C413" s="6">
        <v>43.831599592022094</v>
      </c>
    </row>
    <row r="414" spans="1:3" x14ac:dyDescent="0.25">
      <c r="A414" s="11">
        <v>40772</v>
      </c>
      <c r="B414" s="6">
        <v>9.4979538432593227</v>
      </c>
      <c r="C414" s="6">
        <v>41.639659396614178</v>
      </c>
    </row>
    <row r="415" spans="1:3" x14ac:dyDescent="0.25">
      <c r="A415" s="11">
        <v>40773</v>
      </c>
      <c r="B415" s="6">
        <v>7.6442929613470545</v>
      </c>
      <c r="C415" s="6">
        <v>43.865856510786649</v>
      </c>
    </row>
    <row r="416" spans="1:3" x14ac:dyDescent="0.25">
      <c r="A416" s="11">
        <v>40774</v>
      </c>
      <c r="B416" s="6">
        <v>7.1965455305495878</v>
      </c>
      <c r="C416" s="6">
        <v>43.316366709891454</v>
      </c>
    </row>
    <row r="417" spans="1:3" x14ac:dyDescent="0.25">
      <c r="A417" s="11">
        <v>40777</v>
      </c>
      <c r="B417" s="6">
        <v>6.9656337840411542</v>
      </c>
      <c r="C417" s="6">
        <v>44.704510914406185</v>
      </c>
    </row>
    <row r="418" spans="1:3" x14ac:dyDescent="0.25">
      <c r="A418" s="11">
        <v>40778</v>
      </c>
      <c r="B418" s="6">
        <v>7.3507360261843555</v>
      </c>
      <c r="C418" s="6">
        <v>45.259725577606531</v>
      </c>
    </row>
    <row r="419" spans="1:3" x14ac:dyDescent="0.25">
      <c r="A419" s="11">
        <v>40779</v>
      </c>
      <c r="B419" s="6">
        <v>7.4960977094029264</v>
      </c>
      <c r="C419" s="6">
        <v>43.029008461747864</v>
      </c>
    </row>
    <row r="420" spans="1:3" x14ac:dyDescent="0.25">
      <c r="A420" s="11">
        <v>40780</v>
      </c>
      <c r="B420" s="6">
        <v>7.2702789237885055</v>
      </c>
      <c r="C420" s="6">
        <v>42.671123692476492</v>
      </c>
    </row>
    <row r="421" spans="1:3" x14ac:dyDescent="0.25">
      <c r="A421" s="11">
        <v>40781</v>
      </c>
      <c r="B421" s="6">
        <v>7.4341566821821079</v>
      </c>
      <c r="C421" s="6">
        <v>44.177483632417662</v>
      </c>
    </row>
    <row r="422" spans="1:3" x14ac:dyDescent="0.25">
      <c r="A422" s="11">
        <v>40784</v>
      </c>
      <c r="B422" s="6">
        <v>7.8926086620369782</v>
      </c>
      <c r="C422" s="6">
        <v>40.58638700272941</v>
      </c>
    </row>
    <row r="423" spans="1:3" x14ac:dyDescent="0.25">
      <c r="A423" s="11">
        <v>40785</v>
      </c>
      <c r="B423" s="6">
        <v>7.6713558918313307</v>
      </c>
      <c r="C423" s="6">
        <v>38.905070020063469</v>
      </c>
    </row>
    <row r="424" spans="1:3" x14ac:dyDescent="0.25">
      <c r="A424" s="11">
        <v>40786</v>
      </c>
      <c r="B424" s="6">
        <v>7.8293538701962326</v>
      </c>
      <c r="C424" s="6">
        <v>38.631750952926552</v>
      </c>
    </row>
    <row r="425" spans="1:3" x14ac:dyDescent="0.25">
      <c r="A425" s="11">
        <v>40787</v>
      </c>
      <c r="B425" s="6">
        <v>7.7003791286234851</v>
      </c>
      <c r="C425" s="6">
        <v>39.948604174885894</v>
      </c>
    </row>
    <row r="426" spans="1:3" x14ac:dyDescent="0.25">
      <c r="A426" s="11">
        <v>40788</v>
      </c>
      <c r="B426" s="6">
        <v>7.2381974879653983</v>
      </c>
      <c r="C426" s="6">
        <v>43.088159366405733</v>
      </c>
    </row>
    <row r="427" spans="1:3" x14ac:dyDescent="0.25">
      <c r="A427" s="11">
        <v>40792</v>
      </c>
      <c r="B427" s="6">
        <v>7.0131413460770364</v>
      </c>
      <c r="C427" s="6">
        <v>44.052194544672744</v>
      </c>
    </row>
    <row r="428" spans="1:3" x14ac:dyDescent="0.25">
      <c r="A428" s="11">
        <v>40793</v>
      </c>
      <c r="B428" s="6">
        <v>7.3834147535350771</v>
      </c>
      <c r="C428" s="6">
        <v>46.858555739290594</v>
      </c>
    </row>
    <row r="429" spans="1:3" x14ac:dyDescent="0.25">
      <c r="A429" s="11">
        <v>40794</v>
      </c>
      <c r="B429" s="6">
        <v>7.1814674745023357</v>
      </c>
      <c r="C429" s="6">
        <v>44.00236256351306</v>
      </c>
    </row>
    <row r="430" spans="1:3" x14ac:dyDescent="0.25">
      <c r="A430" s="11">
        <v>40795</v>
      </c>
      <c r="B430" s="6">
        <v>6.5327841422407955</v>
      </c>
      <c r="C430" s="6">
        <v>41.476265394873359</v>
      </c>
    </row>
    <row r="431" spans="1:3" x14ac:dyDescent="0.25">
      <c r="A431" s="11">
        <v>40798</v>
      </c>
      <c r="B431" s="6">
        <v>6.4794550562428865</v>
      </c>
      <c r="C431" s="6">
        <v>42.42331713684348</v>
      </c>
    </row>
    <row r="432" spans="1:3" x14ac:dyDescent="0.25">
      <c r="A432" s="11">
        <v>40799</v>
      </c>
      <c r="B432" s="6">
        <v>6.4861462984048472</v>
      </c>
      <c r="C432" s="6">
        <v>42.119444636361308</v>
      </c>
    </row>
    <row r="433" spans="1:3" x14ac:dyDescent="0.25">
      <c r="A433" s="11">
        <v>40800</v>
      </c>
      <c r="B433" s="6">
        <v>6.7216227179582102</v>
      </c>
      <c r="C433" s="6">
        <v>40.464612484981728</v>
      </c>
    </row>
    <row r="434" spans="1:3" x14ac:dyDescent="0.25">
      <c r="A434" s="11">
        <v>40801</v>
      </c>
      <c r="B434" s="6">
        <v>7.0644888841389504</v>
      </c>
      <c r="C434" s="6">
        <v>41.937377651033053</v>
      </c>
    </row>
    <row r="435" spans="1:3" x14ac:dyDescent="0.25">
      <c r="A435" s="11">
        <v>40802</v>
      </c>
      <c r="B435" s="6">
        <v>7.2314101998214646</v>
      </c>
      <c r="C435" s="6">
        <v>39.464168179454454</v>
      </c>
    </row>
    <row r="436" spans="1:3" x14ac:dyDescent="0.25">
      <c r="A436" s="11">
        <v>40805</v>
      </c>
      <c r="B436" s="6">
        <v>6.9333643389289037</v>
      </c>
      <c r="C436" s="6">
        <v>38.737596058964741</v>
      </c>
    </row>
    <row r="437" spans="1:3" x14ac:dyDescent="0.25">
      <c r="A437" s="11">
        <v>40806</v>
      </c>
      <c r="B437" s="6">
        <v>6.965629874567159</v>
      </c>
      <c r="C437" s="6">
        <v>38.470724966855933</v>
      </c>
    </row>
    <row r="438" spans="1:3" x14ac:dyDescent="0.25">
      <c r="A438" s="11">
        <v>40807</v>
      </c>
      <c r="B438" s="6">
        <v>6.3606592547315399</v>
      </c>
      <c r="C438" s="6">
        <v>37.984371682265106</v>
      </c>
    </row>
    <row r="439" spans="1:3" x14ac:dyDescent="0.25">
      <c r="A439" s="11">
        <v>40808</v>
      </c>
      <c r="B439" s="6">
        <v>5.8563095755127685</v>
      </c>
      <c r="C439" s="6">
        <v>39.214560641551536</v>
      </c>
    </row>
    <row r="440" spans="1:3" x14ac:dyDescent="0.25">
      <c r="A440" s="11">
        <v>40809</v>
      </c>
      <c r="B440" s="6">
        <v>5.776035978890425</v>
      </c>
      <c r="C440" s="6">
        <v>38.941830607538897</v>
      </c>
    </row>
    <row r="441" spans="1:3" x14ac:dyDescent="0.25">
      <c r="A441" s="11">
        <v>40812</v>
      </c>
      <c r="B441" s="6">
        <v>6.011751075053513</v>
      </c>
      <c r="C441" s="6">
        <v>37.686465004904711</v>
      </c>
    </row>
    <row r="442" spans="1:3" x14ac:dyDescent="0.25">
      <c r="A442" s="11">
        <v>40813</v>
      </c>
      <c r="B442" s="6">
        <v>6.1249898771405542</v>
      </c>
      <c r="C442" s="6">
        <v>34.222306499617638</v>
      </c>
    </row>
    <row r="443" spans="1:3" x14ac:dyDescent="0.25">
      <c r="A443" s="11">
        <v>40814</v>
      </c>
      <c r="B443" s="6">
        <v>5.6970253340257226</v>
      </c>
      <c r="C443" s="6">
        <v>35.181055765931397</v>
      </c>
    </row>
    <row r="444" spans="1:3" x14ac:dyDescent="0.25">
      <c r="A444" s="11">
        <v>40815</v>
      </c>
      <c r="B444" s="6">
        <v>5.8216252118562455</v>
      </c>
      <c r="C444" s="6">
        <v>33.161941421193696</v>
      </c>
    </row>
    <row r="445" spans="1:3" x14ac:dyDescent="0.25">
      <c r="A445" s="11">
        <v>40816</v>
      </c>
      <c r="B445" s="6">
        <v>5.3164485711679559</v>
      </c>
      <c r="C445" s="6">
        <v>32.410142607300138</v>
      </c>
    </row>
    <row r="446" spans="1:3" x14ac:dyDescent="0.25">
      <c r="A446" s="11">
        <v>40819</v>
      </c>
      <c r="B446" s="6">
        <v>4.9285846370562467</v>
      </c>
      <c r="C446" s="6">
        <v>30.07444017641372</v>
      </c>
    </row>
    <row r="447" spans="1:3" x14ac:dyDescent="0.25">
      <c r="A447" s="11">
        <v>40820</v>
      </c>
      <c r="B447" s="6">
        <v>5.3347238867638911</v>
      </c>
      <c r="C447" s="6">
        <v>29.772021772618427</v>
      </c>
    </row>
    <row r="448" spans="1:3" x14ac:dyDescent="0.25">
      <c r="A448" s="11">
        <v>40821</v>
      </c>
      <c r="B448" s="6">
        <v>5.6231989790243757</v>
      </c>
      <c r="C448" s="6">
        <v>28.501945286523867</v>
      </c>
    </row>
    <row r="449" spans="1:3" x14ac:dyDescent="0.25">
      <c r="A449" s="11">
        <v>40822</v>
      </c>
      <c r="B449" s="6">
        <v>5.6989489840534642</v>
      </c>
      <c r="C449" s="6">
        <v>26.560889623889629</v>
      </c>
    </row>
    <row r="450" spans="1:3" x14ac:dyDescent="0.25">
      <c r="A450" s="11">
        <v>40823</v>
      </c>
      <c r="B450" s="6">
        <v>5.6875688283479491</v>
      </c>
      <c r="C450" s="6">
        <v>25.990362693270121</v>
      </c>
    </row>
    <row r="451" spans="1:3" x14ac:dyDescent="0.25">
      <c r="A451" s="11">
        <v>40826</v>
      </c>
      <c r="B451" s="6">
        <v>6.1065384204110478</v>
      </c>
      <c r="C451" s="6">
        <v>24.255555601682467</v>
      </c>
    </row>
    <row r="452" spans="1:3" x14ac:dyDescent="0.25">
      <c r="A452" s="11">
        <v>40827</v>
      </c>
      <c r="B452" s="6">
        <v>6.1367308023627114</v>
      </c>
      <c r="C452" s="6">
        <v>22.501918386051624</v>
      </c>
    </row>
    <row r="453" spans="1:3" x14ac:dyDescent="0.25">
      <c r="A453" s="11">
        <v>40828</v>
      </c>
      <c r="B453" s="6">
        <v>6.527991688521066</v>
      </c>
      <c r="C453" s="6">
        <v>23.274889113193929</v>
      </c>
    </row>
    <row r="454" spans="1:3" x14ac:dyDescent="0.25">
      <c r="A454" s="11">
        <v>40829</v>
      </c>
      <c r="B454" s="6">
        <v>6.5763788420455329</v>
      </c>
      <c r="C454" s="6">
        <v>22.343922486884217</v>
      </c>
    </row>
    <row r="455" spans="1:3" x14ac:dyDescent="0.25">
      <c r="A455" s="11">
        <v>40830</v>
      </c>
      <c r="B455" s="6">
        <v>6.9896953644361695</v>
      </c>
      <c r="C455" s="6">
        <v>21.983432982447773</v>
      </c>
    </row>
    <row r="456" spans="1:3" x14ac:dyDescent="0.25">
      <c r="A456" s="11">
        <v>40833</v>
      </c>
      <c r="B456" s="6">
        <v>6.0930069572837278</v>
      </c>
      <c r="C456" s="6">
        <v>22.939657898873669</v>
      </c>
    </row>
    <row r="457" spans="1:3" x14ac:dyDescent="0.25">
      <c r="A457" s="11">
        <v>40834</v>
      </c>
      <c r="B457" s="6">
        <v>6.4628797277503853</v>
      </c>
      <c r="C457" s="6">
        <v>23.40892910543166</v>
      </c>
    </row>
    <row r="458" spans="1:3" x14ac:dyDescent="0.25">
      <c r="A458" s="11">
        <v>40835</v>
      </c>
      <c r="B458" s="6">
        <v>5.8540617299484854</v>
      </c>
      <c r="C458" s="6">
        <v>23.208576773574791</v>
      </c>
    </row>
    <row r="459" spans="1:3" x14ac:dyDescent="0.25">
      <c r="A459" s="11">
        <v>40836</v>
      </c>
      <c r="B459" s="6">
        <v>5.8115261304277199</v>
      </c>
      <c r="C459" s="6">
        <v>23.192840268008265</v>
      </c>
    </row>
    <row r="460" spans="1:3" x14ac:dyDescent="0.25">
      <c r="A460" s="11">
        <v>40837</v>
      </c>
      <c r="B460" s="6">
        <v>6.2354449841011208</v>
      </c>
      <c r="C460" s="6">
        <v>24.09113856989898</v>
      </c>
    </row>
    <row r="461" spans="1:3" x14ac:dyDescent="0.25">
      <c r="A461" s="11">
        <v>40840</v>
      </c>
      <c r="B461" s="6">
        <v>6.5904785382133397</v>
      </c>
      <c r="C461" s="6">
        <v>24.732523714674659</v>
      </c>
    </row>
    <row r="462" spans="1:3" x14ac:dyDescent="0.25">
      <c r="A462" s="11">
        <v>40841</v>
      </c>
      <c r="B462" s="6">
        <v>6.0424963346249569</v>
      </c>
      <c r="C462" s="6">
        <v>26.3291210930681</v>
      </c>
    </row>
    <row r="463" spans="1:3" x14ac:dyDescent="0.25">
      <c r="A463" s="11">
        <v>40842</v>
      </c>
      <c r="B463" s="6">
        <v>6.3706814502283242</v>
      </c>
      <c r="C463" s="6">
        <v>24.941931489838733</v>
      </c>
    </row>
    <row r="464" spans="1:3" x14ac:dyDescent="0.25">
      <c r="A464" s="11">
        <v>40843</v>
      </c>
      <c r="B464" s="6">
        <v>7.2443366204448134</v>
      </c>
      <c r="C464" s="6">
        <v>24.956803812374869</v>
      </c>
    </row>
    <row r="465" spans="1:3" x14ac:dyDescent="0.25">
      <c r="A465" s="11">
        <v>40844</v>
      </c>
      <c r="B465" s="6">
        <v>7.2596924300861145</v>
      </c>
      <c r="C465" s="6">
        <v>24.627833673368173</v>
      </c>
    </row>
    <row r="466" spans="1:3" x14ac:dyDescent="0.25">
      <c r="A466" s="11">
        <v>40847</v>
      </c>
      <c r="B466" s="6">
        <v>6.3219011297910521</v>
      </c>
      <c r="C466" s="6">
        <v>25.55387530982928</v>
      </c>
    </row>
    <row r="467" spans="1:3" x14ac:dyDescent="0.25">
      <c r="A467" s="11">
        <v>40848</v>
      </c>
      <c r="B467" s="6">
        <v>5.5276295412501062</v>
      </c>
      <c r="C467" s="6">
        <v>24.628613301974863</v>
      </c>
    </row>
    <row r="468" spans="1:3" x14ac:dyDescent="0.25">
      <c r="A468" s="11">
        <v>40849</v>
      </c>
      <c r="B468" s="6">
        <v>5.7106197372826832</v>
      </c>
      <c r="C468" s="6">
        <v>24.1297275821432</v>
      </c>
    </row>
    <row r="469" spans="1:3" x14ac:dyDescent="0.25">
      <c r="A469" s="11">
        <v>40850</v>
      </c>
      <c r="B469" s="6">
        <v>5.9756135508093147</v>
      </c>
      <c r="C469" s="6">
        <v>22.505016566442222</v>
      </c>
    </row>
    <row r="470" spans="1:3" x14ac:dyDescent="0.25">
      <c r="A470" s="11">
        <v>40851</v>
      </c>
      <c r="B470" s="6">
        <v>5.8646819124718235</v>
      </c>
      <c r="C470" s="6">
        <v>22.574705309510257</v>
      </c>
    </row>
    <row r="471" spans="1:3" x14ac:dyDescent="0.25">
      <c r="A471" s="11">
        <v>40854</v>
      </c>
      <c r="B471" s="6">
        <v>5.8977350959749737</v>
      </c>
      <c r="C471" s="6">
        <v>23.326714769365235</v>
      </c>
    </row>
    <row r="472" spans="1:3" x14ac:dyDescent="0.25">
      <c r="A472" s="11">
        <v>40855</v>
      </c>
      <c r="B472" s="6">
        <v>6.2270487256054077</v>
      </c>
      <c r="C472" s="6">
        <v>22.145128922668153</v>
      </c>
    </row>
    <row r="473" spans="1:3" x14ac:dyDescent="0.25">
      <c r="A473" s="11">
        <v>40856</v>
      </c>
      <c r="B473" s="6">
        <v>4.9457204031500677</v>
      </c>
      <c r="C473" s="6">
        <v>22.058158507143361</v>
      </c>
    </row>
    <row r="474" spans="1:3" x14ac:dyDescent="0.25">
      <c r="A474" s="11">
        <v>40857</v>
      </c>
      <c r="B474" s="6">
        <v>5.2695412431491908</v>
      </c>
      <c r="C474" s="6">
        <v>22.355431996408075</v>
      </c>
    </row>
    <row r="475" spans="1:3" x14ac:dyDescent="0.25">
      <c r="A475" s="11">
        <v>40858</v>
      </c>
      <c r="B475" s="6">
        <v>5.5106653015300759</v>
      </c>
      <c r="C475" s="6">
        <v>23.287682013435255</v>
      </c>
    </row>
    <row r="476" spans="1:3" x14ac:dyDescent="0.25">
      <c r="A476" s="11">
        <v>40861</v>
      </c>
      <c r="B476" s="6">
        <v>5.4043427093949452</v>
      </c>
      <c r="C476" s="6">
        <v>23.335708299187424</v>
      </c>
    </row>
    <row r="477" spans="1:3" x14ac:dyDescent="0.25">
      <c r="A477" s="11">
        <v>40862</v>
      </c>
      <c r="B477" s="6">
        <v>5.4131745823536583</v>
      </c>
      <c r="C477" s="6">
        <v>23.895089355829334</v>
      </c>
    </row>
    <row r="478" spans="1:3" x14ac:dyDescent="0.25">
      <c r="A478" s="11">
        <v>40863</v>
      </c>
      <c r="B478" s="6">
        <v>5.0587844941501254</v>
      </c>
      <c r="C478" s="6">
        <v>23.024128181006613</v>
      </c>
    </row>
    <row r="479" spans="1:3" x14ac:dyDescent="0.25">
      <c r="A479" s="11">
        <v>40864</v>
      </c>
      <c r="B479" s="6">
        <v>4.8832100500938278</v>
      </c>
      <c r="C479" s="6">
        <v>23.079963974998744</v>
      </c>
    </row>
    <row r="480" spans="1:3" x14ac:dyDescent="0.25">
      <c r="A480" s="11">
        <v>40865</v>
      </c>
      <c r="B480" s="6">
        <v>5.0856902437306495</v>
      </c>
      <c r="C480" s="6">
        <v>23.299311952597204</v>
      </c>
    </row>
    <row r="481" spans="1:3" x14ac:dyDescent="0.25">
      <c r="A481" s="11">
        <v>40868</v>
      </c>
      <c r="B481" s="6">
        <v>4.9882905958699375</v>
      </c>
      <c r="C481" s="6">
        <v>22.118589199844649</v>
      </c>
    </row>
    <row r="482" spans="1:3" x14ac:dyDescent="0.25">
      <c r="A482" s="11">
        <v>40869</v>
      </c>
      <c r="B482" s="6">
        <v>5.0851529251972662</v>
      </c>
      <c r="C482" s="6">
        <v>22.69139397870245</v>
      </c>
    </row>
    <row r="483" spans="1:3" x14ac:dyDescent="0.25">
      <c r="A483" s="11">
        <v>40870</v>
      </c>
      <c r="B483" s="6">
        <v>4.8791292765444236</v>
      </c>
      <c r="C483" s="6">
        <v>25.293735148800629</v>
      </c>
    </row>
    <row r="484" spans="1:3" x14ac:dyDescent="0.25">
      <c r="A484" s="11">
        <v>40872</v>
      </c>
      <c r="B484" s="6">
        <v>4.7581062862042831</v>
      </c>
      <c r="C484" s="6">
        <v>24.54148994518658</v>
      </c>
    </row>
    <row r="485" spans="1:3" x14ac:dyDescent="0.25">
      <c r="A485" s="11">
        <v>40875</v>
      </c>
      <c r="B485" s="6">
        <v>5.0862886520572532</v>
      </c>
      <c r="C485" s="6">
        <v>24.388864989667873</v>
      </c>
    </row>
    <row r="486" spans="1:3" x14ac:dyDescent="0.25">
      <c r="A486" s="11">
        <v>40876</v>
      </c>
      <c r="B486" s="6">
        <v>5.1828555739136135</v>
      </c>
      <c r="C486" s="6">
        <v>24.480171954321634</v>
      </c>
    </row>
    <row r="487" spans="1:3" x14ac:dyDescent="0.25">
      <c r="A487" s="11">
        <v>40877</v>
      </c>
      <c r="B487" s="6">
        <v>5.6395832423948988</v>
      </c>
      <c r="C487" s="6">
        <v>24.744342136757243</v>
      </c>
    </row>
    <row r="488" spans="1:3" x14ac:dyDescent="0.25">
      <c r="A488" s="11">
        <v>40878</v>
      </c>
      <c r="B488" s="6">
        <v>5.7528657007688091</v>
      </c>
      <c r="C488" s="6">
        <v>25.423696247684376</v>
      </c>
    </row>
    <row r="489" spans="1:3" x14ac:dyDescent="0.25">
      <c r="A489" s="11">
        <v>40879</v>
      </c>
      <c r="B489" s="6">
        <v>5.7871762354935106</v>
      </c>
      <c r="C489" s="6">
        <v>24.583458530724918</v>
      </c>
    </row>
    <row r="490" spans="1:3" x14ac:dyDescent="0.25">
      <c r="A490" s="11">
        <v>40882</v>
      </c>
      <c r="B490" s="6">
        <v>5.8071714261193454</v>
      </c>
      <c r="C490" s="6">
        <v>25.280693366957294</v>
      </c>
    </row>
    <row r="491" spans="1:3" x14ac:dyDescent="0.25">
      <c r="A491" s="11">
        <v>40883</v>
      </c>
      <c r="B491" s="6">
        <v>5.7504017014704321</v>
      </c>
      <c r="C491" s="6">
        <v>25.718607465685515</v>
      </c>
    </row>
    <row r="492" spans="1:3" x14ac:dyDescent="0.25">
      <c r="A492" s="11">
        <v>40884</v>
      </c>
      <c r="B492" s="6">
        <v>5.631044965199159</v>
      </c>
      <c r="C492" s="6">
        <v>26.591320059770929</v>
      </c>
    </row>
    <row r="493" spans="1:3" x14ac:dyDescent="0.25">
      <c r="A493" s="11">
        <v>40885</v>
      </c>
      <c r="B493" s="6">
        <v>5.3358197545500712</v>
      </c>
      <c r="C493" s="6">
        <v>25.289123898699238</v>
      </c>
    </row>
    <row r="494" spans="1:3" x14ac:dyDescent="0.25">
      <c r="A494" s="11">
        <v>40886</v>
      </c>
      <c r="B494" s="6">
        <v>5.8051691527726454</v>
      </c>
      <c r="C494" s="6">
        <v>25.123797246223319</v>
      </c>
    </row>
    <row r="495" spans="1:3" x14ac:dyDescent="0.25">
      <c r="A495" s="11">
        <v>40889</v>
      </c>
      <c r="B495" s="6">
        <v>5.6997680893364926</v>
      </c>
      <c r="C495" s="6">
        <v>25.588145454903788</v>
      </c>
    </row>
    <row r="496" spans="1:3" x14ac:dyDescent="0.25">
      <c r="A496" s="11">
        <v>40890</v>
      </c>
      <c r="B496" s="6">
        <v>5.7543052289780841</v>
      </c>
      <c r="C496" s="6">
        <v>29.425776913118124</v>
      </c>
    </row>
    <row r="497" spans="1:3" x14ac:dyDescent="0.25">
      <c r="A497" s="11">
        <v>40891</v>
      </c>
      <c r="B497" s="6">
        <v>5.7221037851341379</v>
      </c>
      <c r="C497" s="6">
        <v>29.177617899918413</v>
      </c>
    </row>
    <row r="498" spans="1:3" x14ac:dyDescent="0.25">
      <c r="A498" s="11">
        <v>40892</v>
      </c>
      <c r="B498" s="6">
        <v>5.9457840531854602</v>
      </c>
      <c r="C498" s="6">
        <v>30.837612327104715</v>
      </c>
    </row>
    <row r="499" spans="1:3" x14ac:dyDescent="0.25">
      <c r="A499" s="11">
        <v>40893</v>
      </c>
      <c r="B499" s="6">
        <v>5.961611620006102</v>
      </c>
      <c r="C499" s="6">
        <v>31.143814759075561</v>
      </c>
    </row>
    <row r="500" spans="1:3" x14ac:dyDescent="0.25">
      <c r="A500" s="11">
        <v>40896</v>
      </c>
      <c r="B500" s="6">
        <v>6.0680521801540026</v>
      </c>
      <c r="C500" s="6">
        <v>32.417068959515653</v>
      </c>
    </row>
    <row r="501" spans="1:3" x14ac:dyDescent="0.25">
      <c r="A501" s="11">
        <v>40897</v>
      </c>
      <c r="B501" s="6">
        <v>6.465033022656832</v>
      </c>
      <c r="C501" s="6">
        <v>30.737870582173233</v>
      </c>
    </row>
    <row r="502" spans="1:3" x14ac:dyDescent="0.25">
      <c r="A502" s="11">
        <v>40898</v>
      </c>
      <c r="B502" s="6">
        <v>6.9771120166464389</v>
      </c>
      <c r="C502" s="6">
        <v>26.595530238227902</v>
      </c>
    </row>
    <row r="503" spans="1:3" x14ac:dyDescent="0.25">
      <c r="A503" s="11">
        <v>40899</v>
      </c>
      <c r="B503" s="6">
        <v>6.8100769972312145</v>
      </c>
      <c r="C503" s="6">
        <v>27.251986825858491</v>
      </c>
    </row>
    <row r="504" spans="1:3" x14ac:dyDescent="0.25">
      <c r="A504" s="11">
        <v>40900</v>
      </c>
      <c r="B504" s="6">
        <v>6.6501733602058568</v>
      </c>
      <c r="C504" s="6">
        <v>25.595582717565225</v>
      </c>
    </row>
    <row r="505" spans="1:3" x14ac:dyDescent="0.25">
      <c r="A505" s="11">
        <v>40904</v>
      </c>
      <c r="B505" s="6">
        <v>6.7128929287828907</v>
      </c>
      <c r="C505" s="6">
        <v>25.322206345642172</v>
      </c>
    </row>
    <row r="506" spans="1:3" x14ac:dyDescent="0.25">
      <c r="A506" s="11">
        <v>40905</v>
      </c>
      <c r="B506" s="6">
        <v>6.3989477719184489</v>
      </c>
      <c r="C506" s="6">
        <v>24.766585892281281</v>
      </c>
    </row>
    <row r="507" spans="1:3" x14ac:dyDescent="0.25">
      <c r="A507" s="11">
        <v>40906</v>
      </c>
      <c r="B507" s="6">
        <v>6.5680681909270247</v>
      </c>
      <c r="C507" s="6">
        <v>25.289612386929559</v>
      </c>
    </row>
    <row r="508" spans="1:3" x14ac:dyDescent="0.25">
      <c r="A508" s="11">
        <v>40907</v>
      </c>
      <c r="B508" s="6">
        <v>6.3882332452443737</v>
      </c>
      <c r="C508" s="6">
        <v>23.835070699297148</v>
      </c>
    </row>
    <row r="509" spans="1:3" x14ac:dyDescent="0.25">
      <c r="A509" s="11">
        <v>40911</v>
      </c>
      <c r="B509" s="6">
        <v>6.7956800469090668</v>
      </c>
      <c r="C509" s="6">
        <v>23.134320880376031</v>
      </c>
    </row>
    <row r="510" spans="1:3" x14ac:dyDescent="0.25">
      <c r="A510" s="11">
        <v>40912</v>
      </c>
      <c r="B510" s="6">
        <v>6.9479208270919237</v>
      </c>
      <c r="C510" s="6">
        <v>23.315553315304388</v>
      </c>
    </row>
    <row r="511" spans="1:3" x14ac:dyDescent="0.25">
      <c r="A511" s="11">
        <v>40913</v>
      </c>
      <c r="B511" s="6">
        <v>7.0693744806062746</v>
      </c>
      <c r="C511" s="6">
        <v>22.608791017550104</v>
      </c>
    </row>
    <row r="512" spans="1:3" x14ac:dyDescent="0.25">
      <c r="A512" s="11">
        <v>40914</v>
      </c>
      <c r="B512" s="6">
        <v>7.2418005680163535</v>
      </c>
      <c r="C512" s="6">
        <v>23.362822397780999</v>
      </c>
    </row>
    <row r="513" spans="1:3" x14ac:dyDescent="0.25">
      <c r="A513" s="11">
        <v>40917</v>
      </c>
      <c r="B513" s="6">
        <v>7.3130224548742611</v>
      </c>
      <c r="C513" s="6">
        <v>23.60942747484593</v>
      </c>
    </row>
    <row r="514" spans="1:3" x14ac:dyDescent="0.25">
      <c r="A514" s="11">
        <v>40918</v>
      </c>
      <c r="B514" s="6">
        <v>7.4702760978533984</v>
      </c>
      <c r="C514" s="6">
        <v>22.833426987689879</v>
      </c>
    </row>
    <row r="515" spans="1:3" x14ac:dyDescent="0.25">
      <c r="A515" s="11">
        <v>40919</v>
      </c>
      <c r="B515" s="6">
        <v>7.2985371890043496</v>
      </c>
      <c r="C515" s="6">
        <v>22.475150955121165</v>
      </c>
    </row>
    <row r="516" spans="1:3" x14ac:dyDescent="0.25">
      <c r="A516" s="11">
        <v>40920</v>
      </c>
      <c r="B516" s="6">
        <v>7.4424445200440026</v>
      </c>
      <c r="C516" s="6">
        <v>21.880574973938337</v>
      </c>
    </row>
    <row r="517" spans="1:3" x14ac:dyDescent="0.25">
      <c r="A517" s="11">
        <v>40921</v>
      </c>
      <c r="B517" s="6">
        <v>7.3290272123634264</v>
      </c>
      <c r="C517" s="6">
        <v>19.961022558103824</v>
      </c>
    </row>
    <row r="518" spans="1:3" x14ac:dyDescent="0.25">
      <c r="A518" s="11">
        <v>40925</v>
      </c>
      <c r="B518" s="6">
        <v>7.3739121010857138</v>
      </c>
      <c r="C518" s="6">
        <v>20.1861760883282</v>
      </c>
    </row>
    <row r="519" spans="1:3" x14ac:dyDescent="0.25">
      <c r="A519" s="11">
        <v>40926</v>
      </c>
      <c r="B519" s="6">
        <v>7.6101024588555912</v>
      </c>
      <c r="C519" s="6">
        <v>18.791051916430135</v>
      </c>
    </row>
    <row r="520" spans="1:3" x14ac:dyDescent="0.25">
      <c r="A520" s="11">
        <v>40927</v>
      </c>
      <c r="B520" s="6">
        <v>7.8255174208523863</v>
      </c>
      <c r="C520" s="6">
        <v>20.144483918484017</v>
      </c>
    </row>
    <row r="521" spans="1:3" x14ac:dyDescent="0.25">
      <c r="A521" s="11">
        <v>40928</v>
      </c>
      <c r="B521" s="6">
        <v>8.0646045733736003</v>
      </c>
      <c r="C521" s="6">
        <v>21.291208336952884</v>
      </c>
    </row>
    <row r="522" spans="1:3" x14ac:dyDescent="0.25">
      <c r="A522" s="11">
        <v>40931</v>
      </c>
      <c r="B522" s="6">
        <v>8.2599423369248299</v>
      </c>
      <c r="C522" s="6">
        <v>20.963160524179699</v>
      </c>
    </row>
    <row r="523" spans="1:3" x14ac:dyDescent="0.25">
      <c r="A523" s="11">
        <v>40932</v>
      </c>
      <c r="B523" s="6">
        <v>8.3101034178161548</v>
      </c>
      <c r="C523" s="6">
        <v>22.087873656985362</v>
      </c>
    </row>
    <row r="524" spans="1:3" x14ac:dyDescent="0.25">
      <c r="A524" s="11">
        <v>40933</v>
      </c>
      <c r="B524" s="6">
        <v>8.5590522323202318</v>
      </c>
      <c r="C524" s="6">
        <v>22.00461105651258</v>
      </c>
    </row>
    <row r="525" spans="1:3" x14ac:dyDescent="0.25">
      <c r="A525" s="11">
        <v>40934</v>
      </c>
      <c r="B525" s="6">
        <v>8.5669896922181294</v>
      </c>
      <c r="C525" s="6">
        <v>22.184295607736182</v>
      </c>
    </row>
    <row r="526" spans="1:3" x14ac:dyDescent="0.25">
      <c r="A526" s="11">
        <v>40935</v>
      </c>
      <c r="B526" s="6">
        <v>8.7241201932978676</v>
      </c>
      <c r="C526" s="6">
        <v>20.843307409443813</v>
      </c>
    </row>
    <row r="527" spans="1:3" x14ac:dyDescent="0.25">
      <c r="A527" s="11">
        <v>40938</v>
      </c>
      <c r="B527" s="6">
        <v>8.5235776681065829</v>
      </c>
      <c r="C527" s="6">
        <v>20.815601863735566</v>
      </c>
    </row>
    <row r="528" spans="1:3" x14ac:dyDescent="0.25">
      <c r="A528" s="11">
        <v>40939</v>
      </c>
      <c r="B528" s="6">
        <v>8.4424091331993338</v>
      </c>
      <c r="C528" s="6">
        <v>20.728904630422157</v>
      </c>
    </row>
    <row r="529" spans="1:3" x14ac:dyDescent="0.25">
      <c r="A529" s="11">
        <v>40940</v>
      </c>
      <c r="B529" s="6">
        <v>8.7878412775605153</v>
      </c>
      <c r="C529" s="6">
        <v>20.321715784702473</v>
      </c>
    </row>
    <row r="530" spans="1:3" x14ac:dyDescent="0.25">
      <c r="A530" s="11">
        <v>40941</v>
      </c>
      <c r="B530" s="6">
        <v>9.085653003803241</v>
      </c>
      <c r="C530" s="6">
        <v>20.416006443719478</v>
      </c>
    </row>
    <row r="531" spans="1:3" x14ac:dyDescent="0.25">
      <c r="A531" s="11">
        <v>40942</v>
      </c>
      <c r="B531" s="6">
        <v>9.5199579882192751</v>
      </c>
      <c r="C531" s="6">
        <v>20.074377945361796</v>
      </c>
    </row>
    <row r="532" spans="1:3" x14ac:dyDescent="0.25">
      <c r="A532" s="11">
        <v>40945</v>
      </c>
      <c r="B532" s="6">
        <v>9.61</v>
      </c>
      <c r="C532" s="6">
        <v>20.048870628780694</v>
      </c>
    </row>
    <row r="533" spans="1:3" x14ac:dyDescent="0.25">
      <c r="A533" s="11">
        <v>40946</v>
      </c>
      <c r="B533" s="6">
        <v>9.5</v>
      </c>
      <c r="C533" s="6">
        <v>21.435799329170372</v>
      </c>
    </row>
    <row r="534" spans="1:3" x14ac:dyDescent="0.25">
      <c r="A534" s="11">
        <v>40947</v>
      </c>
      <c r="B534" s="6">
        <v>9.2799999999999994</v>
      </c>
      <c r="C534" s="6">
        <v>19.495417579185229</v>
      </c>
    </row>
    <row r="535" spans="1:3" x14ac:dyDescent="0.25">
      <c r="A535" s="11">
        <v>40948</v>
      </c>
      <c r="B535" s="6">
        <v>8.82</v>
      </c>
      <c r="C535" s="6">
        <v>19.641322429844241</v>
      </c>
    </row>
    <row r="536" spans="1:3" x14ac:dyDescent="0.25">
      <c r="A536" s="11">
        <v>40949</v>
      </c>
      <c r="B536" s="6">
        <v>8.08</v>
      </c>
      <c r="C536" s="6">
        <v>19.490690568333193</v>
      </c>
    </row>
    <row r="537" spans="1:3" x14ac:dyDescent="0.25">
      <c r="A537" s="11">
        <v>40952</v>
      </c>
      <c r="B537" s="6">
        <v>8.7200000000000006</v>
      </c>
      <c r="C537" s="6">
        <v>19.172265613415117</v>
      </c>
    </row>
    <row r="538" spans="1:3" x14ac:dyDescent="0.25">
      <c r="A538" s="11">
        <v>40953</v>
      </c>
      <c r="B538" s="6">
        <v>8.44</v>
      </c>
      <c r="C538" s="6">
        <v>18.370818101488386</v>
      </c>
    </row>
    <row r="539" spans="1:3" x14ac:dyDescent="0.25">
      <c r="A539" s="11">
        <v>40954</v>
      </c>
      <c r="B539" s="6">
        <v>7.96</v>
      </c>
      <c r="C539" s="6">
        <v>18.664870799745863</v>
      </c>
    </row>
    <row r="540" spans="1:3" x14ac:dyDescent="0.25">
      <c r="A540" s="11">
        <v>40955</v>
      </c>
      <c r="B540" s="6">
        <v>8.23</v>
      </c>
      <c r="C540" s="6">
        <v>19.754318701586634</v>
      </c>
    </row>
    <row r="541" spans="1:3" x14ac:dyDescent="0.25">
      <c r="A541" s="11">
        <v>40956</v>
      </c>
      <c r="B541" s="6">
        <v>8.35</v>
      </c>
      <c r="C541" s="6">
        <v>20.768605283270478</v>
      </c>
    </row>
    <row r="542" spans="1:3" x14ac:dyDescent="0.25">
      <c r="A542" s="11">
        <v>40960</v>
      </c>
      <c r="B542" s="6">
        <v>8.35</v>
      </c>
      <c r="C542" s="6">
        <v>21.476573806783378</v>
      </c>
    </row>
    <row r="543" spans="1:3" x14ac:dyDescent="0.25">
      <c r="A543" s="11">
        <v>40961</v>
      </c>
      <c r="B543" s="6">
        <v>8.58</v>
      </c>
      <c r="C543" s="6">
        <v>21.775910092111488</v>
      </c>
    </row>
    <row r="544" spans="1:3" x14ac:dyDescent="0.25">
      <c r="A544" s="11">
        <v>40962</v>
      </c>
      <c r="B544" s="6">
        <v>9.14</v>
      </c>
      <c r="C544" s="6">
        <v>23.214181422709618</v>
      </c>
    </row>
    <row r="545" spans="1:3" x14ac:dyDescent="0.25">
      <c r="A545" s="11">
        <v>40963</v>
      </c>
      <c r="B545" s="6">
        <v>8.7799999999999994</v>
      </c>
      <c r="C545" s="6">
        <v>24.004616024357443</v>
      </c>
    </row>
    <row r="546" spans="1:3" x14ac:dyDescent="0.25">
      <c r="A546" s="11">
        <v>40966</v>
      </c>
      <c r="B546" s="6">
        <v>8.69</v>
      </c>
      <c r="C546" s="6">
        <v>25.348366052402376</v>
      </c>
    </row>
    <row r="547" spans="1:3" x14ac:dyDescent="0.25">
      <c r="A547" s="11">
        <v>40967</v>
      </c>
      <c r="B547" s="6">
        <v>8.81</v>
      </c>
      <c r="C547" s="6">
        <v>22.836562753352659</v>
      </c>
    </row>
    <row r="548" spans="1:3" x14ac:dyDescent="0.25">
      <c r="A548" s="11">
        <v>40968</v>
      </c>
      <c r="B548" s="6">
        <v>8.9499999999999993</v>
      </c>
      <c r="C548" s="6">
        <v>22.230048238763374</v>
      </c>
    </row>
    <row r="549" spans="1:3" x14ac:dyDescent="0.25">
      <c r="A549" s="11">
        <v>40969</v>
      </c>
      <c r="B549" s="6">
        <v>9.1199999999999992</v>
      </c>
      <c r="C549" s="6">
        <v>22.48006134222808</v>
      </c>
    </row>
    <row r="550" spans="1:3" x14ac:dyDescent="0.25">
      <c r="A550" s="11">
        <v>40970</v>
      </c>
      <c r="B550" s="6">
        <v>9.0299999999999994</v>
      </c>
      <c r="C550" s="6">
        <v>21.874955151543379</v>
      </c>
    </row>
    <row r="551" spans="1:3" x14ac:dyDescent="0.25">
      <c r="A551" s="11">
        <v>40973</v>
      </c>
      <c r="B551" s="6">
        <v>9.0500000000000007</v>
      </c>
      <c r="C551" s="6">
        <v>21.4664050583932</v>
      </c>
    </row>
    <row r="552" spans="1:3" x14ac:dyDescent="0.25">
      <c r="A552" s="11">
        <v>40974</v>
      </c>
      <c r="B552" s="6">
        <v>8.35</v>
      </c>
      <c r="C552" s="6">
        <v>22.166830523932422</v>
      </c>
    </row>
    <row r="553" spans="1:3" x14ac:dyDescent="0.25">
      <c r="A553" s="11">
        <v>40975</v>
      </c>
      <c r="B553" s="6">
        <v>8.76</v>
      </c>
      <c r="C553" s="6">
        <v>23.998667066815923</v>
      </c>
    </row>
    <row r="554" spans="1:3" x14ac:dyDescent="0.25">
      <c r="A554" s="11">
        <v>40976</v>
      </c>
      <c r="B554" s="6">
        <v>9.09</v>
      </c>
      <c r="C554" s="6">
        <v>22.605816698585652</v>
      </c>
    </row>
    <row r="555" spans="1:3" x14ac:dyDescent="0.25">
      <c r="A555" s="11">
        <v>40977</v>
      </c>
      <c r="B555" s="6">
        <v>9.26</v>
      </c>
      <c r="C555" s="6">
        <v>24.14288151622733</v>
      </c>
    </row>
    <row r="556" spans="1:3" x14ac:dyDescent="0.25">
      <c r="A556" s="11">
        <v>40980</v>
      </c>
      <c r="B556" s="6">
        <v>9.6999999999999993</v>
      </c>
      <c r="C556" s="6">
        <v>24.766139961914536</v>
      </c>
    </row>
    <row r="557" spans="1:3" x14ac:dyDescent="0.25">
      <c r="A557" s="11">
        <v>40981</v>
      </c>
      <c r="B557" s="6">
        <v>10.130000000000001</v>
      </c>
      <c r="C557" s="6">
        <v>26.103737183338598</v>
      </c>
    </row>
    <row r="558" spans="1:3" x14ac:dyDescent="0.25">
      <c r="A558" s="11">
        <v>40982</v>
      </c>
      <c r="B558" s="6">
        <v>9.7899999999999991</v>
      </c>
      <c r="C558" s="6">
        <v>26.277404350865361</v>
      </c>
    </row>
    <row r="559" spans="1:3" x14ac:dyDescent="0.25">
      <c r="A559" s="11">
        <v>40983</v>
      </c>
      <c r="B559" s="6">
        <v>9.9499999999999993</v>
      </c>
      <c r="C559" s="6">
        <v>28.373309064937693</v>
      </c>
    </row>
    <row r="560" spans="1:3" x14ac:dyDescent="0.25">
      <c r="A560" s="11">
        <v>40984</v>
      </c>
      <c r="B560" s="6">
        <v>9.9600000000000009</v>
      </c>
      <c r="C560" s="6">
        <v>29.637679911865476</v>
      </c>
    </row>
    <row r="561" spans="1:3" x14ac:dyDescent="0.25">
      <c r="A561" s="11">
        <v>40987</v>
      </c>
      <c r="B561" s="6">
        <v>10.58</v>
      </c>
      <c r="C561" s="6">
        <v>27.05972739853755</v>
      </c>
    </row>
    <row r="562" spans="1:3" x14ac:dyDescent="0.25">
      <c r="A562" s="11">
        <v>40988</v>
      </c>
      <c r="B562" s="6">
        <v>11.05</v>
      </c>
      <c r="C562" s="6">
        <v>27.396374608408607</v>
      </c>
    </row>
    <row r="563" spans="1:3" x14ac:dyDescent="0.25">
      <c r="A563" s="11">
        <v>40989</v>
      </c>
      <c r="B563" s="6">
        <v>11.58</v>
      </c>
      <c r="C563" s="6">
        <v>27.279794520834884</v>
      </c>
    </row>
    <row r="564" spans="1:3" x14ac:dyDescent="0.25">
      <c r="A564" s="11">
        <v>40990</v>
      </c>
      <c r="B564" s="6">
        <v>11.41</v>
      </c>
      <c r="C564" s="6">
        <v>27.578215582962908</v>
      </c>
    </row>
    <row r="565" spans="1:3" x14ac:dyDescent="0.25">
      <c r="A565" s="11">
        <v>40991</v>
      </c>
      <c r="B565" s="6">
        <v>12.24</v>
      </c>
      <c r="C565" s="6">
        <v>27.586668270148905</v>
      </c>
    </row>
    <row r="566" spans="1:3" x14ac:dyDescent="0.25">
      <c r="A566" s="11">
        <v>40994</v>
      </c>
      <c r="B566" s="6">
        <v>13.36</v>
      </c>
      <c r="C566" s="6">
        <v>26.434313743421487</v>
      </c>
    </row>
    <row r="567" spans="1:3" x14ac:dyDescent="0.25">
      <c r="A567" s="11">
        <v>40995</v>
      </c>
      <c r="B567" s="6">
        <v>12.05</v>
      </c>
      <c r="C567" s="6">
        <v>26.741391619609814</v>
      </c>
    </row>
    <row r="568" spans="1:3" x14ac:dyDescent="0.25">
      <c r="A568" s="11">
        <v>40996</v>
      </c>
      <c r="B568" s="6">
        <v>11.9</v>
      </c>
      <c r="C568" s="6">
        <v>25.906660319583153</v>
      </c>
    </row>
    <row r="569" spans="1:3" x14ac:dyDescent="0.25">
      <c r="A569" s="11">
        <v>40997</v>
      </c>
      <c r="B569" s="6">
        <v>11.98</v>
      </c>
      <c r="C569" s="6">
        <v>24.100169517670192</v>
      </c>
    </row>
    <row r="570" spans="1:3" x14ac:dyDescent="0.25">
      <c r="A570" s="11">
        <v>40998</v>
      </c>
      <c r="B570" s="6">
        <v>12.27</v>
      </c>
      <c r="C570" s="6">
        <v>23.333859955790707</v>
      </c>
    </row>
    <row r="571" spans="1:3" x14ac:dyDescent="0.25">
      <c r="A571" s="11">
        <v>41001</v>
      </c>
      <c r="B571" s="6">
        <v>12.29</v>
      </c>
      <c r="C571" s="6">
        <v>21.977313984917672</v>
      </c>
    </row>
    <row r="572" spans="1:3" x14ac:dyDescent="0.25">
      <c r="A572" s="11">
        <v>41002</v>
      </c>
      <c r="B572" s="6">
        <v>12.05</v>
      </c>
      <c r="C572" s="6">
        <v>23.972110789025106</v>
      </c>
    </row>
    <row r="573" spans="1:3" x14ac:dyDescent="0.25">
      <c r="A573" s="11">
        <v>41003</v>
      </c>
      <c r="B573" s="6">
        <v>11.81</v>
      </c>
      <c r="C573" s="6">
        <v>23.168395557749726</v>
      </c>
    </row>
    <row r="574" spans="1:3" x14ac:dyDescent="0.25">
      <c r="A574" s="11">
        <v>41004</v>
      </c>
      <c r="B574" s="6">
        <v>11.55</v>
      </c>
      <c r="C574" s="6">
        <v>22.174336577194023</v>
      </c>
    </row>
    <row r="575" spans="1:3" x14ac:dyDescent="0.25">
      <c r="A575" s="11">
        <v>41008</v>
      </c>
      <c r="B575" s="6">
        <v>10.81</v>
      </c>
      <c r="C575" s="6">
        <v>21.46680994948996</v>
      </c>
    </row>
    <row r="576" spans="1:3" x14ac:dyDescent="0.25">
      <c r="A576" s="11">
        <v>41009</v>
      </c>
      <c r="B576" s="6">
        <v>9.94</v>
      </c>
      <c r="C576" s="6">
        <v>23.302563797503396</v>
      </c>
    </row>
    <row r="577" spans="1:3" x14ac:dyDescent="0.25">
      <c r="A577" s="11">
        <v>41010</v>
      </c>
      <c r="B577" s="6">
        <v>10.220000000000001</v>
      </c>
      <c r="C577" s="6">
        <v>23.448192232268223</v>
      </c>
    </row>
    <row r="578" spans="1:3" x14ac:dyDescent="0.25">
      <c r="A578" s="11">
        <v>41011</v>
      </c>
      <c r="B578" s="6">
        <v>11.08</v>
      </c>
      <c r="C578" s="6">
        <v>24.685356353875587</v>
      </c>
    </row>
    <row r="579" spans="1:3" x14ac:dyDescent="0.25">
      <c r="A579" s="11">
        <v>41012</v>
      </c>
      <c r="B579" s="6">
        <v>10.37</v>
      </c>
      <c r="C579" s="6">
        <v>23.82938597446875</v>
      </c>
    </row>
    <row r="580" spans="1:3" x14ac:dyDescent="0.25">
      <c r="A580" s="11">
        <v>41015</v>
      </c>
      <c r="B580" s="6">
        <v>10.57</v>
      </c>
      <c r="C580" s="6">
        <v>24.247242326479899</v>
      </c>
    </row>
    <row r="581" spans="1:3" x14ac:dyDescent="0.25">
      <c r="A581" s="11">
        <v>41016</v>
      </c>
      <c r="B581" s="6">
        <v>11.11</v>
      </c>
      <c r="C581" s="6">
        <v>23.340574093553922</v>
      </c>
    </row>
    <row r="582" spans="1:3" x14ac:dyDescent="0.25">
      <c r="A582" s="11">
        <v>41017</v>
      </c>
      <c r="B582" s="6">
        <v>10.92</v>
      </c>
      <c r="C582" s="6">
        <v>23.072055718486219</v>
      </c>
    </row>
    <row r="583" spans="1:3" x14ac:dyDescent="0.25">
      <c r="A583" s="11">
        <v>41018</v>
      </c>
      <c r="B583" s="6">
        <v>10.84</v>
      </c>
      <c r="C583" s="6">
        <v>23.470769873976455</v>
      </c>
    </row>
    <row r="584" spans="1:3" x14ac:dyDescent="0.25">
      <c r="A584" s="11">
        <v>41019</v>
      </c>
      <c r="B584" s="6">
        <v>11.22</v>
      </c>
      <c r="C584" s="6">
        <v>24.294285137713988</v>
      </c>
    </row>
    <row r="585" spans="1:3" x14ac:dyDescent="0.25">
      <c r="A585" s="11">
        <v>41022</v>
      </c>
      <c r="B585" s="6">
        <v>10.83</v>
      </c>
      <c r="C585" s="6">
        <v>24.568794019994456</v>
      </c>
    </row>
    <row r="586" spans="1:3" x14ac:dyDescent="0.25">
      <c r="A586" s="11">
        <v>41023</v>
      </c>
      <c r="B586" s="6">
        <v>11.1</v>
      </c>
      <c r="C586" s="6">
        <v>25.061336450604529</v>
      </c>
    </row>
    <row r="587" spans="1:3" x14ac:dyDescent="0.25">
      <c r="A587" s="11">
        <v>41024</v>
      </c>
      <c r="B587" s="6">
        <v>11.79</v>
      </c>
      <c r="C587" s="6">
        <v>24.898399453261803</v>
      </c>
    </row>
    <row r="588" spans="1:3" x14ac:dyDescent="0.25">
      <c r="A588" s="11">
        <v>41025</v>
      </c>
      <c r="B588" s="6">
        <v>12.2</v>
      </c>
      <c r="C588" s="6">
        <v>26.400068784920652</v>
      </c>
    </row>
    <row r="589" spans="1:3" x14ac:dyDescent="0.25">
      <c r="A589" s="11">
        <v>41026</v>
      </c>
      <c r="B589" s="6">
        <v>12.2</v>
      </c>
      <c r="C589" s="6">
        <v>24.061455808483888</v>
      </c>
    </row>
    <row r="590" spans="1:3" x14ac:dyDescent="0.25">
      <c r="A590" s="11">
        <v>41029</v>
      </c>
      <c r="B590" s="6">
        <v>11.93</v>
      </c>
      <c r="C590" s="6">
        <v>22.699981575506335</v>
      </c>
    </row>
    <row r="591" spans="1:3" x14ac:dyDescent="0.25">
      <c r="A591" s="11">
        <v>41030</v>
      </c>
      <c r="B591" s="6">
        <v>12.33</v>
      </c>
      <c r="C591" s="6">
        <v>23.449911283622491</v>
      </c>
    </row>
    <row r="592" spans="1:3" x14ac:dyDescent="0.25">
      <c r="A592" s="11">
        <v>41031</v>
      </c>
      <c r="B592" s="6">
        <v>12.2</v>
      </c>
      <c r="C592" s="6">
        <v>23.731109187674836</v>
      </c>
    </row>
    <row r="593" spans="1:3" x14ac:dyDescent="0.25">
      <c r="A593" s="11">
        <v>41032</v>
      </c>
      <c r="B593" s="6">
        <v>11.93</v>
      </c>
      <c r="C593" s="6">
        <v>24.709017060372247</v>
      </c>
    </row>
    <row r="594" spans="1:3" x14ac:dyDescent="0.25">
      <c r="A594" s="11">
        <v>41033</v>
      </c>
      <c r="B594" s="6">
        <v>11.42</v>
      </c>
      <c r="C594" s="6">
        <v>24.829484120006033</v>
      </c>
    </row>
    <row r="595" spans="1:3" x14ac:dyDescent="0.25">
      <c r="A595" s="11">
        <v>41036</v>
      </c>
      <c r="B595" s="6">
        <v>11.59</v>
      </c>
      <c r="C595" s="6">
        <v>25.665821281262907</v>
      </c>
    </row>
    <row r="596" spans="1:3" x14ac:dyDescent="0.25">
      <c r="A596" s="11">
        <v>41037</v>
      </c>
      <c r="B596" s="6">
        <v>11.45</v>
      </c>
      <c r="C596" s="6">
        <v>24.850296924775062</v>
      </c>
    </row>
    <row r="597" spans="1:3" x14ac:dyDescent="0.25">
      <c r="A597" s="11">
        <v>41038</v>
      </c>
      <c r="B597" s="6">
        <v>11.01</v>
      </c>
      <c r="C597" s="6">
        <v>24.474489149987651</v>
      </c>
    </row>
    <row r="598" spans="1:3" x14ac:dyDescent="0.25">
      <c r="A598" s="11">
        <v>41039</v>
      </c>
      <c r="B598" s="6">
        <v>11.38</v>
      </c>
      <c r="C598" s="6">
        <v>25.689990112329745</v>
      </c>
    </row>
    <row r="599" spans="1:3" x14ac:dyDescent="0.25">
      <c r="A599" s="11">
        <v>41040</v>
      </c>
      <c r="B599" s="6">
        <v>11.18</v>
      </c>
      <c r="C599" s="6">
        <v>25.23787394973348</v>
      </c>
    </row>
    <row r="600" spans="1:3" x14ac:dyDescent="0.25">
      <c r="A600" s="11">
        <v>41043</v>
      </c>
      <c r="B600" s="6">
        <v>10.54</v>
      </c>
      <c r="C600" s="6">
        <v>26.035410523661515</v>
      </c>
    </row>
    <row r="601" spans="1:3" x14ac:dyDescent="0.25">
      <c r="A601" s="11">
        <v>41044</v>
      </c>
      <c r="B601" s="6">
        <v>9.99</v>
      </c>
      <c r="C601" s="6">
        <v>25.94834689307881</v>
      </c>
    </row>
    <row r="602" spans="1:3" x14ac:dyDescent="0.25">
      <c r="A602" s="11">
        <v>41045</v>
      </c>
      <c r="B602" s="6">
        <v>9.65</v>
      </c>
      <c r="C602" s="6">
        <v>24.975390607406887</v>
      </c>
    </row>
    <row r="603" spans="1:3" x14ac:dyDescent="0.25">
      <c r="A603" s="11">
        <v>41046</v>
      </c>
      <c r="B603" s="6">
        <v>9.19</v>
      </c>
      <c r="C603" s="6">
        <v>24.153321495461409</v>
      </c>
    </row>
    <row r="604" spans="1:3" x14ac:dyDescent="0.25">
      <c r="A604" s="11">
        <v>41047</v>
      </c>
      <c r="B604" s="6">
        <v>8.57</v>
      </c>
      <c r="C604" s="6">
        <v>23.891746912041349</v>
      </c>
    </row>
    <row r="605" spans="1:3" x14ac:dyDescent="0.25">
      <c r="A605" s="11">
        <v>41050</v>
      </c>
      <c r="B605" s="6">
        <v>9.48</v>
      </c>
      <c r="C605" s="6">
        <v>25.018236527475732</v>
      </c>
    </row>
    <row r="606" spans="1:3" x14ac:dyDescent="0.25">
      <c r="A606" s="11">
        <v>41051</v>
      </c>
      <c r="B606" s="6">
        <v>9.15</v>
      </c>
      <c r="C606" s="6">
        <v>23.810328680770326</v>
      </c>
    </row>
    <row r="607" spans="1:3" x14ac:dyDescent="0.25">
      <c r="A607" s="11">
        <v>41052</v>
      </c>
      <c r="B607" s="6">
        <v>9.3000000000000007</v>
      </c>
      <c r="C607" s="6">
        <v>24.002242694304488</v>
      </c>
    </row>
    <row r="608" spans="1:3" x14ac:dyDescent="0.25">
      <c r="A608" s="11">
        <v>41053</v>
      </c>
      <c r="B608" s="6">
        <v>9.2200000000000006</v>
      </c>
      <c r="C608" s="6">
        <v>23.718006197029574</v>
      </c>
    </row>
    <row r="609" spans="1:3" x14ac:dyDescent="0.25">
      <c r="A609" s="11">
        <v>41054</v>
      </c>
      <c r="B609" s="6">
        <v>9.3000000000000007</v>
      </c>
      <c r="C609" s="6">
        <v>22.517197578809832</v>
      </c>
    </row>
    <row r="610" spans="1:3" x14ac:dyDescent="0.25">
      <c r="A610" s="11">
        <v>41058</v>
      </c>
      <c r="B610" s="6">
        <v>9.77</v>
      </c>
      <c r="C610" s="6">
        <v>21.217211614123283</v>
      </c>
    </row>
    <row r="611" spans="1:3" x14ac:dyDescent="0.25">
      <c r="A611" s="11">
        <v>41059</v>
      </c>
      <c r="B611" s="6">
        <v>9.0500000000000007</v>
      </c>
      <c r="C611" s="6">
        <v>22.314059105290063</v>
      </c>
    </row>
    <row r="612" spans="1:3" x14ac:dyDescent="0.25">
      <c r="A612" s="11">
        <v>41060</v>
      </c>
      <c r="B612" s="6">
        <v>8.89</v>
      </c>
      <c r="C612" s="6">
        <v>22.907238716875806</v>
      </c>
    </row>
    <row r="613" spans="1:3" x14ac:dyDescent="0.25">
      <c r="A613" s="11">
        <v>41061</v>
      </c>
      <c r="B613" s="6">
        <v>8.15</v>
      </c>
      <c r="C613" s="6">
        <v>23.259096314293959</v>
      </c>
    </row>
    <row r="614" spans="1:3" x14ac:dyDescent="0.25">
      <c r="A614" s="11">
        <v>41064</v>
      </c>
      <c r="B614" s="6">
        <v>8.4700000000000006</v>
      </c>
      <c r="C614" s="6">
        <v>22.329404598970353</v>
      </c>
    </row>
    <row r="615" spans="1:3" x14ac:dyDescent="0.25">
      <c r="A615" s="11">
        <v>41065</v>
      </c>
      <c r="B615" s="6">
        <v>8.68</v>
      </c>
      <c r="C615" s="6">
        <v>23.753758905014259</v>
      </c>
    </row>
    <row r="616" spans="1:3" x14ac:dyDescent="0.25">
      <c r="A616" s="11">
        <v>41066</v>
      </c>
      <c r="B616" s="6">
        <v>9.34</v>
      </c>
      <c r="C616" s="6">
        <v>23.147440700506287</v>
      </c>
    </row>
    <row r="617" spans="1:3" x14ac:dyDescent="0.25">
      <c r="A617" s="11">
        <v>41067</v>
      </c>
      <c r="B617" s="6">
        <v>9.4</v>
      </c>
      <c r="C617" s="6">
        <v>24.43732491045585</v>
      </c>
    </row>
    <row r="618" spans="1:3" x14ac:dyDescent="0.25">
      <c r="A618" s="11">
        <v>41068</v>
      </c>
      <c r="B618" s="6">
        <v>9.91</v>
      </c>
      <c r="C618" s="6">
        <v>22.644767770477547</v>
      </c>
    </row>
    <row r="619" spans="1:3" x14ac:dyDescent="0.25">
      <c r="A619" s="11">
        <v>41071</v>
      </c>
      <c r="B619" s="6">
        <v>9.0500000000000007</v>
      </c>
      <c r="C619" s="6">
        <v>21.990425029651462</v>
      </c>
    </row>
    <row r="620" spans="1:3" x14ac:dyDescent="0.25">
      <c r="A620" s="11">
        <v>41072</v>
      </c>
      <c r="B620" s="6">
        <v>9.19</v>
      </c>
      <c r="C620" s="6">
        <v>22.156848006967696</v>
      </c>
    </row>
    <row r="621" spans="1:3" x14ac:dyDescent="0.25">
      <c r="A621" s="11">
        <v>41073</v>
      </c>
      <c r="B621" s="6">
        <v>8.6999999999999993</v>
      </c>
      <c r="C621" s="6">
        <v>20.928812112175383</v>
      </c>
    </row>
    <row r="622" spans="1:3" x14ac:dyDescent="0.25">
      <c r="A622" s="11">
        <v>41074</v>
      </c>
      <c r="B622" s="6">
        <v>9.26</v>
      </c>
      <c r="C622" s="6">
        <v>20.633071431371665</v>
      </c>
    </row>
    <row r="623" spans="1:3" x14ac:dyDescent="0.25">
      <c r="A623" s="11">
        <v>41075</v>
      </c>
      <c r="B623" s="6">
        <v>9.6300000000000008</v>
      </c>
      <c r="C623" s="6">
        <v>21.752592752844674</v>
      </c>
    </row>
    <row r="624" spans="1:3" x14ac:dyDescent="0.25">
      <c r="A624" s="11">
        <v>41078</v>
      </c>
      <c r="B624" s="6">
        <v>10.45</v>
      </c>
      <c r="C624" s="6">
        <v>21.714887201562444</v>
      </c>
    </row>
    <row r="625" spans="1:3" x14ac:dyDescent="0.25">
      <c r="A625" s="11">
        <v>41079</v>
      </c>
      <c r="B625" s="6">
        <v>10.65</v>
      </c>
      <c r="C625" s="6">
        <v>20.568305125903734</v>
      </c>
    </row>
    <row r="626" spans="1:3" x14ac:dyDescent="0.25">
      <c r="A626" s="11">
        <v>41080</v>
      </c>
      <c r="B626" s="6">
        <v>11.08</v>
      </c>
      <c r="C626" s="6">
        <v>21.0634962369002</v>
      </c>
    </row>
    <row r="627" spans="1:3" x14ac:dyDescent="0.25">
      <c r="A627" s="11">
        <v>41081</v>
      </c>
      <c r="B627" s="6">
        <v>9.77</v>
      </c>
      <c r="C627" s="6">
        <v>20.633973848361382</v>
      </c>
    </row>
    <row r="628" spans="1:3" x14ac:dyDescent="0.25">
      <c r="A628" s="11">
        <v>41082</v>
      </c>
      <c r="B628" s="6">
        <v>10.78</v>
      </c>
      <c r="C628" s="6">
        <v>21.167773188798197</v>
      </c>
    </row>
    <row r="629" spans="1:3" x14ac:dyDescent="0.25">
      <c r="A629" s="11">
        <v>41085</v>
      </c>
      <c r="B629" s="6">
        <v>10</v>
      </c>
      <c r="C629" s="6">
        <v>19.202653452295998</v>
      </c>
    </row>
    <row r="630" spans="1:3" x14ac:dyDescent="0.25">
      <c r="A630" s="11">
        <v>41086</v>
      </c>
      <c r="B630" s="6">
        <v>10.29</v>
      </c>
      <c r="C630" s="6">
        <v>18.434750653086549</v>
      </c>
    </row>
    <row r="631" spans="1:3" x14ac:dyDescent="0.25">
      <c r="A631" s="11">
        <v>41087</v>
      </c>
      <c r="B631" s="6">
        <v>10.23</v>
      </c>
      <c r="C631" s="6">
        <v>18.194670497168925</v>
      </c>
    </row>
    <row r="632" spans="1:3" x14ac:dyDescent="0.25">
      <c r="A632" s="11">
        <v>41088</v>
      </c>
      <c r="B632" s="6">
        <v>10.53</v>
      </c>
      <c r="C632" s="6">
        <v>18.059395787011901</v>
      </c>
    </row>
    <row r="633" spans="1:3" x14ac:dyDescent="0.25">
      <c r="A633" s="11">
        <v>41089</v>
      </c>
      <c r="B633" s="6">
        <v>11.25</v>
      </c>
      <c r="C633" s="6">
        <v>18.037289766196515</v>
      </c>
    </row>
    <row r="634" spans="1:3" x14ac:dyDescent="0.25">
      <c r="A634" s="11">
        <v>41092</v>
      </c>
      <c r="B634" s="6">
        <v>11.97</v>
      </c>
      <c r="C634" s="6">
        <v>18.118672954381225</v>
      </c>
    </row>
    <row r="635" spans="1:3" x14ac:dyDescent="0.25">
      <c r="A635" s="11">
        <v>41093</v>
      </c>
      <c r="B635" s="6">
        <v>12.21</v>
      </c>
      <c r="C635" s="6">
        <v>18.722405778218587</v>
      </c>
    </row>
    <row r="636" spans="1:3" x14ac:dyDescent="0.25">
      <c r="A636" s="11">
        <v>41095</v>
      </c>
      <c r="B636" s="6">
        <v>11.75</v>
      </c>
      <c r="C636" s="6">
        <v>19.10805523963073</v>
      </c>
    </row>
    <row r="637" spans="1:3" x14ac:dyDescent="0.25">
      <c r="A637" s="11">
        <v>41096</v>
      </c>
      <c r="B637" s="6">
        <v>11.89</v>
      </c>
      <c r="C637" s="6">
        <v>18.642281418835534</v>
      </c>
    </row>
    <row r="638" spans="1:3" x14ac:dyDescent="0.25">
      <c r="A638" s="11">
        <v>41099</v>
      </c>
      <c r="B638" s="6">
        <v>11.97</v>
      </c>
      <c r="C638" s="6">
        <v>18.702098124432609</v>
      </c>
    </row>
    <row r="639" spans="1:3" x14ac:dyDescent="0.25">
      <c r="A639" s="11">
        <v>41100</v>
      </c>
      <c r="B639" s="6">
        <v>11.64</v>
      </c>
      <c r="C639" s="6">
        <v>19.26720038677048</v>
      </c>
    </row>
    <row r="640" spans="1:3" x14ac:dyDescent="0.25">
      <c r="A640" s="11">
        <v>41101</v>
      </c>
      <c r="B640" s="6">
        <v>12</v>
      </c>
      <c r="C640" s="6">
        <v>19.926265035807365</v>
      </c>
    </row>
    <row r="641" spans="1:3" x14ac:dyDescent="0.25">
      <c r="A641" s="11">
        <v>41102</v>
      </c>
      <c r="B641" s="6">
        <v>11.92</v>
      </c>
      <c r="C641" s="6">
        <v>19.816472550749626</v>
      </c>
    </row>
    <row r="642" spans="1:3" x14ac:dyDescent="0.25">
      <c r="A642" s="11">
        <v>41103</v>
      </c>
      <c r="B642" s="6">
        <v>12.6</v>
      </c>
      <c r="C642" s="6">
        <v>20.595608349680457</v>
      </c>
    </row>
    <row r="643" spans="1:3" x14ac:dyDescent="0.25">
      <c r="A643" s="11">
        <v>41106</v>
      </c>
      <c r="B643" s="6">
        <v>12.73</v>
      </c>
      <c r="C643" s="6">
        <v>21.308384010339978</v>
      </c>
    </row>
    <row r="644" spans="1:3" x14ac:dyDescent="0.25">
      <c r="A644" s="11">
        <v>41107</v>
      </c>
      <c r="B644" s="6">
        <v>13.21</v>
      </c>
      <c r="C644" s="6">
        <v>21.781648709543809</v>
      </c>
    </row>
    <row r="645" spans="1:3" x14ac:dyDescent="0.25">
      <c r="A645" s="11">
        <v>41108</v>
      </c>
      <c r="B645" s="6">
        <v>13.07</v>
      </c>
      <c r="C645" s="6">
        <v>20.795111158810389</v>
      </c>
    </row>
    <row r="646" spans="1:3" x14ac:dyDescent="0.25">
      <c r="A646" s="11">
        <v>41109</v>
      </c>
      <c r="B646" s="6">
        <v>13.39</v>
      </c>
      <c r="C646" s="6">
        <v>19.804062194387519</v>
      </c>
    </row>
    <row r="647" spans="1:3" x14ac:dyDescent="0.25">
      <c r="A647" s="11">
        <v>41110</v>
      </c>
      <c r="B647" s="6">
        <v>12.63</v>
      </c>
      <c r="C647" s="6">
        <v>20.973297461000818</v>
      </c>
    </row>
    <row r="648" spans="1:3" x14ac:dyDescent="0.25">
      <c r="A648" s="11">
        <v>41113</v>
      </c>
      <c r="B648" s="6">
        <v>11.82</v>
      </c>
      <c r="C648" s="6">
        <v>21.433685909197916</v>
      </c>
    </row>
    <row r="649" spans="1:3" x14ac:dyDescent="0.25">
      <c r="A649" s="11">
        <v>41114</v>
      </c>
      <c r="B649" s="6">
        <v>11.3</v>
      </c>
      <c r="C649" s="6">
        <v>22.062954624488707</v>
      </c>
    </row>
    <row r="650" spans="1:3" x14ac:dyDescent="0.25">
      <c r="A650" s="11">
        <v>41115</v>
      </c>
      <c r="B650" s="6">
        <v>11.45</v>
      </c>
      <c r="C650" s="6">
        <v>22.773498901696314</v>
      </c>
    </row>
    <row r="651" spans="1:3" x14ac:dyDescent="0.25">
      <c r="A651" s="11">
        <v>41116</v>
      </c>
      <c r="B651" s="6">
        <v>12.3</v>
      </c>
      <c r="C651" s="6">
        <v>21.912298267497945</v>
      </c>
    </row>
    <row r="652" spans="1:3" x14ac:dyDescent="0.25">
      <c r="A652" s="11">
        <v>41117</v>
      </c>
      <c r="B652" s="6">
        <v>12.62</v>
      </c>
      <c r="C652" s="6">
        <v>22.266212721284301</v>
      </c>
    </row>
    <row r="653" spans="1:3" x14ac:dyDescent="0.25">
      <c r="A653" s="11">
        <v>41120</v>
      </c>
      <c r="B653" s="6">
        <v>12.35</v>
      </c>
      <c r="C653" s="6">
        <v>22.075865898575206</v>
      </c>
    </row>
    <row r="654" spans="1:3" x14ac:dyDescent="0.25">
      <c r="A654" s="11">
        <v>41121</v>
      </c>
      <c r="B654" s="6">
        <v>11.97</v>
      </c>
      <c r="C654" s="6">
        <v>23.26422829682117</v>
      </c>
    </row>
    <row r="655" spans="1:3" x14ac:dyDescent="0.25">
      <c r="A655" s="11">
        <v>41122</v>
      </c>
      <c r="B655" s="6">
        <v>12.27</v>
      </c>
      <c r="C655" s="6">
        <v>23.653081168013877</v>
      </c>
    </row>
    <row r="656" spans="1:3" x14ac:dyDescent="0.25">
      <c r="A656" s="11">
        <v>41123</v>
      </c>
      <c r="B656" s="6">
        <v>12.52</v>
      </c>
      <c r="C656" s="6">
        <v>23.672134131244444</v>
      </c>
    </row>
    <row r="657" spans="1:3" x14ac:dyDescent="0.25">
      <c r="A657" s="11">
        <v>41124</v>
      </c>
      <c r="B657" s="6">
        <v>13.41</v>
      </c>
      <c r="C657" s="6">
        <v>23.590930801617333</v>
      </c>
    </row>
    <row r="658" spans="1:3" x14ac:dyDescent="0.25">
      <c r="A658" s="11">
        <v>41127</v>
      </c>
      <c r="B658" s="6">
        <v>13.68</v>
      </c>
      <c r="C658" s="6">
        <v>23.07114292694386</v>
      </c>
    </row>
    <row r="659" spans="1:3" x14ac:dyDescent="0.25">
      <c r="A659" s="11">
        <v>41128</v>
      </c>
      <c r="B659" s="6">
        <v>13.31</v>
      </c>
      <c r="C659" s="6">
        <v>23.660795131396689</v>
      </c>
    </row>
    <row r="660" spans="1:3" x14ac:dyDescent="0.25">
      <c r="A660" s="11">
        <v>41129</v>
      </c>
      <c r="B660" s="6">
        <v>13.84</v>
      </c>
      <c r="C660" s="6">
        <v>23.524108245487575</v>
      </c>
    </row>
    <row r="661" spans="1:3" x14ac:dyDescent="0.25">
      <c r="A661" s="11">
        <v>41130</v>
      </c>
      <c r="B661" s="6">
        <v>13.91</v>
      </c>
      <c r="C661" s="6">
        <v>22.850077248041828</v>
      </c>
    </row>
    <row r="662" spans="1:3" x14ac:dyDescent="0.25">
      <c r="A662" s="11">
        <v>41131</v>
      </c>
      <c r="B662" s="6">
        <v>14.16</v>
      </c>
      <c r="C662" s="6">
        <v>23.347538153509635</v>
      </c>
    </row>
    <row r="663" spans="1:3" x14ac:dyDescent="0.25">
      <c r="A663" s="11">
        <v>41134</v>
      </c>
      <c r="B663" s="6">
        <v>14.54</v>
      </c>
      <c r="C663" s="6">
        <v>22.48639460633666</v>
      </c>
    </row>
    <row r="664" spans="1:3" x14ac:dyDescent="0.25">
      <c r="A664" s="11">
        <v>41135</v>
      </c>
      <c r="B664" s="6">
        <v>13.75</v>
      </c>
      <c r="C664" s="6">
        <v>22.498474975869957</v>
      </c>
    </row>
    <row r="665" spans="1:3" x14ac:dyDescent="0.25">
      <c r="A665" s="11">
        <v>41136</v>
      </c>
      <c r="B665" s="6">
        <v>13.73</v>
      </c>
      <c r="C665" s="6">
        <v>21.502099478020149</v>
      </c>
    </row>
    <row r="666" spans="1:3" x14ac:dyDescent="0.25">
      <c r="A666" s="11">
        <v>41137</v>
      </c>
      <c r="B666" s="6">
        <v>14.01</v>
      </c>
      <c r="C666" s="6">
        <v>20.940826536016576</v>
      </c>
    </row>
    <row r="667" spans="1:3" x14ac:dyDescent="0.25">
      <c r="A667" s="11">
        <v>41138</v>
      </c>
      <c r="B667" s="6">
        <v>14.42</v>
      </c>
      <c r="C667" s="6">
        <v>20.867560256621648</v>
      </c>
    </row>
    <row r="668" spans="1:3" x14ac:dyDescent="0.25">
      <c r="A668" s="11">
        <v>41141</v>
      </c>
      <c r="B668" s="6">
        <v>14.39</v>
      </c>
      <c r="C668" s="6">
        <v>22.04948170302174</v>
      </c>
    </row>
    <row r="669" spans="1:3" x14ac:dyDescent="0.25">
      <c r="A669" s="11">
        <v>41142</v>
      </c>
      <c r="B669" s="6">
        <v>14</v>
      </c>
      <c r="C669" s="6">
        <v>23.291573823040469</v>
      </c>
    </row>
    <row r="670" spans="1:3" x14ac:dyDescent="0.25">
      <c r="A670" s="11">
        <v>41143</v>
      </c>
      <c r="B670" s="6">
        <v>13.9</v>
      </c>
      <c r="C670" s="6">
        <v>26.281828204785452</v>
      </c>
    </row>
    <row r="671" spans="1:3" x14ac:dyDescent="0.25">
      <c r="A671" s="11">
        <v>41144</v>
      </c>
      <c r="B671" s="6">
        <v>13.6</v>
      </c>
      <c r="C671" s="6">
        <v>26.396677900401606</v>
      </c>
    </row>
    <row r="672" spans="1:3" x14ac:dyDescent="0.25">
      <c r="A672" s="11">
        <v>41145</v>
      </c>
      <c r="B672" s="6">
        <v>14.19</v>
      </c>
      <c r="C672" s="6">
        <v>27.081214601401239</v>
      </c>
    </row>
    <row r="673" spans="1:3" x14ac:dyDescent="0.25">
      <c r="A673" s="11">
        <v>41148</v>
      </c>
      <c r="B673" s="6">
        <v>14.08</v>
      </c>
      <c r="C673" s="6">
        <v>27.869182436317644</v>
      </c>
    </row>
    <row r="674" spans="1:3" x14ac:dyDescent="0.25">
      <c r="A674" s="11">
        <v>41149</v>
      </c>
      <c r="B674" s="6">
        <v>13.81</v>
      </c>
      <c r="C674" s="6">
        <v>27.665692702580575</v>
      </c>
    </row>
    <row r="675" spans="1:3" x14ac:dyDescent="0.25">
      <c r="A675" s="11">
        <v>41150</v>
      </c>
      <c r="B675" s="6">
        <v>13.77</v>
      </c>
      <c r="C675" s="6">
        <v>26.95599604791083</v>
      </c>
    </row>
    <row r="676" spans="1:3" x14ac:dyDescent="0.25">
      <c r="A676" s="11">
        <v>41151</v>
      </c>
      <c r="B676" s="6">
        <v>13.48</v>
      </c>
      <c r="C676" s="6">
        <v>26.205881757351342</v>
      </c>
    </row>
    <row r="677" spans="1:3" x14ac:dyDescent="0.25">
      <c r="A677" s="11">
        <v>41152</v>
      </c>
      <c r="B677" s="6">
        <v>13.89</v>
      </c>
      <c r="C677" s="6">
        <v>24.756389486591395</v>
      </c>
    </row>
    <row r="678" spans="1:3" x14ac:dyDescent="0.25">
      <c r="A678" s="11">
        <v>41156</v>
      </c>
      <c r="B678" s="6">
        <v>14.01</v>
      </c>
      <c r="C678" s="6">
        <v>23.092863742756272</v>
      </c>
    </row>
    <row r="679" spans="1:3" x14ac:dyDescent="0.25">
      <c r="A679" s="11">
        <v>41157</v>
      </c>
      <c r="B679" s="6">
        <v>14.39</v>
      </c>
      <c r="C679" s="6">
        <v>24.257771598937417</v>
      </c>
    </row>
    <row r="680" spans="1:3" x14ac:dyDescent="0.25">
      <c r="A680" s="11">
        <v>41158</v>
      </c>
      <c r="B680" s="6">
        <v>15.9</v>
      </c>
      <c r="C680" s="6">
        <v>23.900249573100147</v>
      </c>
    </row>
    <row r="681" spans="1:3" x14ac:dyDescent="0.25">
      <c r="A681" s="11">
        <v>41159</v>
      </c>
      <c r="B681" s="6">
        <v>16.79</v>
      </c>
      <c r="C681" s="6">
        <v>21.823951201539906</v>
      </c>
    </row>
    <row r="682" spans="1:3" x14ac:dyDescent="0.25">
      <c r="A682" s="11">
        <v>41162</v>
      </c>
      <c r="B682" s="6">
        <v>15.85</v>
      </c>
      <c r="C682" s="6">
        <v>22.663278084614387</v>
      </c>
    </row>
    <row r="683" spans="1:3" x14ac:dyDescent="0.25">
      <c r="A683" s="11">
        <v>41163</v>
      </c>
      <c r="B683" s="6">
        <v>15.96</v>
      </c>
      <c r="C683" s="6">
        <v>22.325536927825244</v>
      </c>
    </row>
    <row r="684" spans="1:3" x14ac:dyDescent="0.25">
      <c r="A684" s="11">
        <v>41164</v>
      </c>
      <c r="B684" s="6">
        <v>16.39</v>
      </c>
      <c r="C684" s="6">
        <v>21.676276858919802</v>
      </c>
    </row>
    <row r="685" spans="1:3" x14ac:dyDescent="0.25">
      <c r="A685" s="11">
        <v>41165</v>
      </c>
      <c r="B685" s="6">
        <v>17.61</v>
      </c>
      <c r="C685" s="6">
        <v>22.539054253958096</v>
      </c>
    </row>
    <row r="686" spans="1:3" x14ac:dyDescent="0.25">
      <c r="A686" s="11">
        <v>41166</v>
      </c>
      <c r="B686" s="6">
        <v>17.02</v>
      </c>
      <c r="C686" s="6">
        <v>22.324927748060773</v>
      </c>
    </row>
    <row r="687" spans="1:3" x14ac:dyDescent="0.25">
      <c r="A687" s="11">
        <v>41169</v>
      </c>
      <c r="B687" s="6">
        <v>17.09</v>
      </c>
      <c r="C687" s="6">
        <v>22.856547129305927</v>
      </c>
    </row>
    <row r="688" spans="1:3" x14ac:dyDescent="0.25">
      <c r="A688" s="11">
        <v>41170</v>
      </c>
      <c r="B688" s="6">
        <v>17.54</v>
      </c>
      <c r="C688" s="6">
        <v>24.313586513777448</v>
      </c>
    </row>
    <row r="689" spans="1:3" x14ac:dyDescent="0.25">
      <c r="A689" s="11">
        <v>41171</v>
      </c>
      <c r="B689" s="6">
        <v>17.559999999999999</v>
      </c>
      <c r="C689" s="6">
        <v>24.979296496530772</v>
      </c>
    </row>
    <row r="690" spans="1:3" x14ac:dyDescent="0.25">
      <c r="A690" s="11">
        <v>41172</v>
      </c>
      <c r="B690" s="6">
        <v>17.739999999999998</v>
      </c>
      <c r="C690" s="6">
        <v>26.821322801687352</v>
      </c>
    </row>
    <row r="691" spans="1:3" x14ac:dyDescent="0.25">
      <c r="A691" s="11">
        <v>41173</v>
      </c>
      <c r="B691" s="6">
        <v>17.87</v>
      </c>
      <c r="C691" s="6">
        <v>26.313920359132275</v>
      </c>
    </row>
    <row r="692" spans="1:3" x14ac:dyDescent="0.25">
      <c r="A692" s="11">
        <v>41176</v>
      </c>
      <c r="B692" s="6">
        <v>18.09</v>
      </c>
      <c r="C692" s="6">
        <v>24.531602027573282</v>
      </c>
    </row>
    <row r="693" spans="1:3" x14ac:dyDescent="0.25">
      <c r="A693" s="11">
        <v>41177</v>
      </c>
      <c r="B693" s="6">
        <v>16.75</v>
      </c>
      <c r="C693" s="6">
        <v>24.136111622269169</v>
      </c>
    </row>
    <row r="694" spans="1:3" x14ac:dyDescent="0.25">
      <c r="A694" s="11">
        <v>41178</v>
      </c>
      <c r="B694" s="6">
        <v>16.09</v>
      </c>
      <c r="C694" s="6">
        <v>24.426834267728957</v>
      </c>
    </row>
    <row r="695" spans="1:3" x14ac:dyDescent="0.25">
      <c r="A695" s="11">
        <v>41179</v>
      </c>
      <c r="B695" s="6">
        <v>17.53</v>
      </c>
      <c r="C695" s="6">
        <v>25.577872736335209</v>
      </c>
    </row>
    <row r="696" spans="1:3" x14ac:dyDescent="0.25">
      <c r="A696" s="11">
        <v>41180</v>
      </c>
      <c r="B696" s="6">
        <v>17.02</v>
      </c>
      <c r="C696" s="6">
        <v>25.307691864650575</v>
      </c>
    </row>
    <row r="697" spans="1:3" x14ac:dyDescent="0.25">
      <c r="A697" s="11">
        <v>41183</v>
      </c>
      <c r="B697" s="6">
        <v>16.84</v>
      </c>
      <c r="C697" s="6">
        <v>24.977218571120535</v>
      </c>
    </row>
    <row r="698" spans="1:3" x14ac:dyDescent="0.25">
      <c r="A698" s="11">
        <v>41184</v>
      </c>
      <c r="B698" s="6">
        <v>17.170000000000002</v>
      </c>
      <c r="C698" s="6">
        <v>24.145168248636484</v>
      </c>
    </row>
    <row r="699" spans="1:3" x14ac:dyDescent="0.25">
      <c r="A699" s="11">
        <v>41185</v>
      </c>
      <c r="B699" s="6">
        <v>17.239999999999998</v>
      </c>
      <c r="C699" s="6">
        <v>24.1372957503301</v>
      </c>
    </row>
    <row r="700" spans="1:3" x14ac:dyDescent="0.25">
      <c r="A700" s="11">
        <v>41186</v>
      </c>
      <c r="B700" s="6">
        <v>17.670000000000002</v>
      </c>
      <c r="C700" s="6">
        <v>24.306646283235239</v>
      </c>
    </row>
    <row r="701" spans="1:3" x14ac:dyDescent="0.25">
      <c r="A701" s="11">
        <v>41187</v>
      </c>
      <c r="B701" s="6">
        <v>17.899999999999999</v>
      </c>
      <c r="C701" s="6">
        <v>26.309244844136476</v>
      </c>
    </row>
    <row r="702" spans="1:3" x14ac:dyDescent="0.25">
      <c r="A702" s="11">
        <v>41190</v>
      </c>
      <c r="B702" s="6">
        <v>17.71</v>
      </c>
      <c r="C702" s="6">
        <v>25.646862173417755</v>
      </c>
    </row>
    <row r="703" spans="1:3" x14ac:dyDescent="0.25">
      <c r="A703" s="11">
        <v>41191</v>
      </c>
      <c r="B703" s="6">
        <v>16.940000000000001</v>
      </c>
      <c r="C703" s="6">
        <v>25.165013414960956</v>
      </c>
    </row>
    <row r="704" spans="1:3" x14ac:dyDescent="0.25">
      <c r="A704" s="11">
        <v>41192</v>
      </c>
      <c r="B704" s="6">
        <v>17.149999999999999</v>
      </c>
      <c r="C704" s="6">
        <v>24.036376395834299</v>
      </c>
    </row>
    <row r="705" spans="1:3" x14ac:dyDescent="0.25">
      <c r="A705" s="11">
        <v>41193</v>
      </c>
      <c r="B705" s="6">
        <v>17.36</v>
      </c>
      <c r="C705" s="6">
        <v>24.22402568565176</v>
      </c>
    </row>
    <row r="706" spans="1:3" x14ac:dyDescent="0.25">
      <c r="A706" s="11">
        <v>41194</v>
      </c>
      <c r="B706" s="6">
        <v>17.170000000000002</v>
      </c>
      <c r="C706" s="6">
        <v>23.946051804734115</v>
      </c>
    </row>
    <row r="707" spans="1:3" x14ac:dyDescent="0.25">
      <c r="A707" s="11">
        <v>41197</v>
      </c>
      <c r="B707" s="6">
        <v>17.78</v>
      </c>
      <c r="C707" s="6">
        <v>22.417711227854323</v>
      </c>
    </row>
    <row r="708" spans="1:3" x14ac:dyDescent="0.25">
      <c r="A708" s="11">
        <v>41198</v>
      </c>
      <c r="B708" s="6">
        <v>18.170000000000002</v>
      </c>
      <c r="C708" s="6">
        <v>22.035504736459099</v>
      </c>
    </row>
    <row r="709" spans="1:3" x14ac:dyDescent="0.25">
      <c r="A709" s="11">
        <v>41199</v>
      </c>
      <c r="B709" s="6">
        <v>18.38</v>
      </c>
      <c r="C709" s="6">
        <v>21.050073582969979</v>
      </c>
    </row>
    <row r="710" spans="1:3" x14ac:dyDescent="0.25">
      <c r="A710" s="11">
        <v>41200</v>
      </c>
      <c r="B710" s="6">
        <v>18.420000000000002</v>
      </c>
      <c r="C710" s="6">
        <v>20.786519813006471</v>
      </c>
    </row>
    <row r="711" spans="1:3" x14ac:dyDescent="0.25">
      <c r="A711" s="11">
        <v>41201</v>
      </c>
      <c r="B711" s="6">
        <v>17.27</v>
      </c>
      <c r="C711" s="6">
        <v>21.418902073270818</v>
      </c>
    </row>
    <row r="712" spans="1:3" x14ac:dyDescent="0.25">
      <c r="A712" s="11">
        <v>41204</v>
      </c>
      <c r="B712" s="6">
        <v>17.489999999999998</v>
      </c>
      <c r="C712" s="6">
        <v>20.876394906405139</v>
      </c>
    </row>
    <row r="713" spans="1:3" x14ac:dyDescent="0.25">
      <c r="A713" s="11">
        <v>41205</v>
      </c>
      <c r="B713" s="6">
        <v>16.079999999999998</v>
      </c>
      <c r="C713" s="6">
        <v>21.466621480574659</v>
      </c>
    </row>
    <row r="714" spans="1:3" x14ac:dyDescent="0.25">
      <c r="A714" s="11">
        <v>41206</v>
      </c>
      <c r="B714" s="6">
        <v>15.93</v>
      </c>
      <c r="C714" s="6">
        <v>21.353506724486238</v>
      </c>
    </row>
    <row r="715" spans="1:3" x14ac:dyDescent="0.25">
      <c r="A715" s="11">
        <v>41207</v>
      </c>
      <c r="B715" s="6">
        <v>16.37</v>
      </c>
      <c r="C715" s="6">
        <v>21.700228441447038</v>
      </c>
    </row>
    <row r="716" spans="1:3" x14ac:dyDescent="0.25">
      <c r="A716" s="11">
        <v>41208</v>
      </c>
      <c r="B716" s="6">
        <v>16.420000000000002</v>
      </c>
      <c r="C716" s="6">
        <v>21.533885452353676</v>
      </c>
    </row>
    <row r="717" spans="1:3" x14ac:dyDescent="0.25">
      <c r="A717" s="11">
        <v>41213</v>
      </c>
      <c r="B717" s="6">
        <v>16.079999999999998</v>
      </c>
      <c r="C717" s="6">
        <v>21.749576604682986</v>
      </c>
    </row>
    <row r="718" spans="1:3" x14ac:dyDescent="0.25">
      <c r="A718" s="11">
        <v>41214</v>
      </c>
      <c r="B718" s="6">
        <v>17.329999999999998</v>
      </c>
      <c r="C718" s="6">
        <v>22.290464356461516</v>
      </c>
    </row>
    <row r="719" spans="1:3" x14ac:dyDescent="0.25">
      <c r="A719" s="11">
        <v>41215</v>
      </c>
      <c r="B719" s="6">
        <v>16.89</v>
      </c>
      <c r="C719" s="6">
        <v>22.220475148108758</v>
      </c>
    </row>
    <row r="720" spans="1:3" x14ac:dyDescent="0.25">
      <c r="A720" s="11">
        <v>41218</v>
      </c>
      <c r="B720" s="6">
        <v>16.57</v>
      </c>
      <c r="C720" s="6">
        <v>19.961222178683233</v>
      </c>
    </row>
    <row r="721" spans="1:3" x14ac:dyDescent="0.25">
      <c r="A721" s="11">
        <v>41219</v>
      </c>
      <c r="B721" s="6">
        <v>17.14</v>
      </c>
      <c r="C721" s="6">
        <v>20.103634322149581</v>
      </c>
    </row>
    <row r="722" spans="1:3" x14ac:dyDescent="0.25">
      <c r="A722" s="11">
        <v>41220</v>
      </c>
      <c r="B722" s="6">
        <v>15.8</v>
      </c>
      <c r="C722" s="6">
        <v>19.029069482800001</v>
      </c>
    </row>
    <row r="723" spans="1:3" x14ac:dyDescent="0.25">
      <c r="A723" s="11">
        <v>41221</v>
      </c>
      <c r="B723" s="6">
        <v>15.66</v>
      </c>
      <c r="C723" s="6">
        <v>20.496392504993167</v>
      </c>
    </row>
    <row r="724" spans="1:3" x14ac:dyDescent="0.25">
      <c r="A724" s="11">
        <v>41222</v>
      </c>
      <c r="B724" s="6">
        <v>15.66</v>
      </c>
      <c r="C724" s="6">
        <v>21.412885077708133</v>
      </c>
    </row>
    <row r="725" spans="1:3" x14ac:dyDescent="0.25">
      <c r="A725" s="11">
        <v>41225</v>
      </c>
      <c r="B725" s="6">
        <v>16.649999999999999</v>
      </c>
      <c r="C725" s="6">
        <v>21.095584963743679</v>
      </c>
    </row>
    <row r="726" spans="1:3" x14ac:dyDescent="0.25">
      <c r="A726" s="11">
        <v>41226</v>
      </c>
      <c r="B726" s="6">
        <v>16.649999999999999</v>
      </c>
      <c r="C726" s="6">
        <v>20.597517295340968</v>
      </c>
    </row>
    <row r="727" spans="1:3" x14ac:dyDescent="0.25">
      <c r="A727" s="11">
        <v>41227</v>
      </c>
      <c r="B727" s="6">
        <v>16.07</v>
      </c>
      <c r="C727" s="6">
        <v>19.147039988704005</v>
      </c>
    </row>
    <row r="728" spans="1:3" x14ac:dyDescent="0.25">
      <c r="A728" s="11">
        <v>41228</v>
      </c>
      <c r="B728" s="6">
        <v>15.93</v>
      </c>
      <c r="C728" s="6">
        <v>19.127350877661264</v>
      </c>
    </row>
    <row r="729" spans="1:3" x14ac:dyDescent="0.25">
      <c r="A729" s="11">
        <v>41229</v>
      </c>
      <c r="B729" s="6">
        <v>16.63</v>
      </c>
      <c r="C729" s="6">
        <v>19.199085704493243</v>
      </c>
    </row>
    <row r="730" spans="1:3" x14ac:dyDescent="0.25">
      <c r="A730" s="11">
        <v>41232</v>
      </c>
      <c r="B730" s="6">
        <v>18.079999999999998</v>
      </c>
      <c r="C730" s="6">
        <v>18.34702539418257</v>
      </c>
    </row>
    <row r="731" spans="1:3" x14ac:dyDescent="0.25">
      <c r="A731" s="11">
        <v>41233</v>
      </c>
      <c r="B731" s="6">
        <v>18.37</v>
      </c>
      <c r="C731" s="6">
        <v>18.14453307850221</v>
      </c>
    </row>
    <row r="732" spans="1:3" x14ac:dyDescent="0.25">
      <c r="A732" s="11">
        <v>41234</v>
      </c>
      <c r="B732" s="6">
        <v>18.23</v>
      </c>
      <c r="C732" s="6">
        <v>18.580962492113077</v>
      </c>
    </row>
    <row r="733" spans="1:3" x14ac:dyDescent="0.25">
      <c r="A733" s="11">
        <v>41236</v>
      </c>
      <c r="B733" s="6">
        <v>19.059999999999999</v>
      </c>
      <c r="C733" s="6">
        <v>17.497316031030522</v>
      </c>
    </row>
    <row r="734" spans="1:3" x14ac:dyDescent="0.25">
      <c r="A734" s="11">
        <v>41239</v>
      </c>
      <c r="B734" s="6">
        <v>19.2</v>
      </c>
      <c r="C734" s="6">
        <v>17.225519006983305</v>
      </c>
    </row>
    <row r="735" spans="1:3" x14ac:dyDescent="0.25">
      <c r="A735" s="11">
        <v>41240</v>
      </c>
      <c r="B735" s="6">
        <v>18.78</v>
      </c>
      <c r="C735" s="6">
        <v>16.465538075125032</v>
      </c>
    </row>
    <row r="736" spans="1:3" x14ac:dyDescent="0.25">
      <c r="A736" s="11">
        <v>41241</v>
      </c>
      <c r="B736" s="6">
        <v>19.309999999999999</v>
      </c>
      <c r="C736" s="6">
        <v>15.882978317927204</v>
      </c>
    </row>
    <row r="737" spans="1:3" x14ac:dyDescent="0.25">
      <c r="A737" s="11">
        <v>41242</v>
      </c>
      <c r="B737" s="6">
        <v>19.579999999999998</v>
      </c>
      <c r="C737" s="6">
        <v>16.1755604788939</v>
      </c>
    </row>
    <row r="738" spans="1:3" x14ac:dyDescent="0.25">
      <c r="A738" s="11">
        <v>41243</v>
      </c>
      <c r="B738" s="6">
        <v>19.22</v>
      </c>
      <c r="C738" s="6">
        <v>16.060416697958718</v>
      </c>
    </row>
    <row r="739" spans="1:3" x14ac:dyDescent="0.25">
      <c r="A739" s="11">
        <v>41246</v>
      </c>
      <c r="B739" s="6">
        <v>18.809999999999999</v>
      </c>
      <c r="C739" s="6">
        <v>16.390131728685642</v>
      </c>
    </row>
    <row r="740" spans="1:3" x14ac:dyDescent="0.25">
      <c r="A740" s="11">
        <v>41247</v>
      </c>
      <c r="B740" s="6">
        <v>18.48</v>
      </c>
      <c r="C740" s="6">
        <v>16.69080708930732</v>
      </c>
    </row>
    <row r="741" spans="1:3" x14ac:dyDescent="0.25">
      <c r="A741" s="11">
        <v>41248</v>
      </c>
      <c r="B741" s="6">
        <v>18.8</v>
      </c>
      <c r="C741" s="6">
        <v>16.724623684222312</v>
      </c>
    </row>
    <row r="742" spans="1:3" x14ac:dyDescent="0.25">
      <c r="A742" s="11">
        <v>41249</v>
      </c>
      <c r="B742" s="6">
        <v>18.559999999999999</v>
      </c>
      <c r="C742" s="6">
        <v>16.009822236157721</v>
      </c>
    </row>
    <row r="743" spans="1:3" x14ac:dyDescent="0.25">
      <c r="A743" s="11">
        <v>41250</v>
      </c>
      <c r="B743" s="6">
        <v>19.25</v>
      </c>
      <c r="C743" s="6">
        <v>15.059899277427444</v>
      </c>
    </row>
    <row r="744" spans="1:3" x14ac:dyDescent="0.25">
      <c r="A744" s="11">
        <v>41253</v>
      </c>
      <c r="B744" s="6">
        <v>18.98</v>
      </c>
      <c r="C744" s="6">
        <v>15.280175810139522</v>
      </c>
    </row>
    <row r="745" spans="1:3" x14ac:dyDescent="0.25">
      <c r="A745" s="11">
        <v>41254</v>
      </c>
      <c r="B745" s="6">
        <v>19.61</v>
      </c>
      <c r="C745" s="6">
        <v>15.319322044568976</v>
      </c>
    </row>
    <row r="746" spans="1:3" x14ac:dyDescent="0.25">
      <c r="A746" s="11">
        <v>41255</v>
      </c>
      <c r="B746" s="6">
        <v>19.13</v>
      </c>
      <c r="C746" s="6">
        <v>15.46675066387983</v>
      </c>
    </row>
    <row r="747" spans="1:3" x14ac:dyDescent="0.25">
      <c r="A747" s="11">
        <v>41256</v>
      </c>
      <c r="B747" s="6">
        <v>18.760000000000002</v>
      </c>
      <c r="C747" s="6">
        <v>15.562675100857804</v>
      </c>
    </row>
    <row r="748" spans="1:3" x14ac:dyDescent="0.25">
      <c r="A748" s="11">
        <v>41257</v>
      </c>
      <c r="B748" s="6">
        <v>18.64</v>
      </c>
      <c r="C748" s="6">
        <v>16.311177391725447</v>
      </c>
    </row>
    <row r="749" spans="1:3" x14ac:dyDescent="0.25">
      <c r="A749" s="11">
        <v>41260</v>
      </c>
      <c r="B749" s="6">
        <v>19.29</v>
      </c>
      <c r="C749" s="6">
        <v>16.655441394658634</v>
      </c>
    </row>
    <row r="750" spans="1:3" x14ac:dyDescent="0.25">
      <c r="A750" s="11">
        <v>41261</v>
      </c>
      <c r="B750" s="6">
        <v>20.010000000000002</v>
      </c>
      <c r="C750" s="6">
        <v>16.1929918707296</v>
      </c>
    </row>
    <row r="751" spans="1:3" x14ac:dyDescent="0.25">
      <c r="A751" s="11">
        <v>41262</v>
      </c>
      <c r="B751" s="6">
        <v>18.87</v>
      </c>
      <c r="C751" s="6">
        <v>16.730102488315925</v>
      </c>
    </row>
    <row r="752" spans="1:3" x14ac:dyDescent="0.25">
      <c r="A752" s="11">
        <v>41263</v>
      </c>
      <c r="B752" s="6">
        <v>18.420000000000002</v>
      </c>
      <c r="C752" s="6">
        <v>17.168586369521055</v>
      </c>
    </row>
    <row r="753" spans="1:3" x14ac:dyDescent="0.25">
      <c r="A753" s="11">
        <v>41264</v>
      </c>
      <c r="B753" s="6">
        <v>17.21</v>
      </c>
      <c r="C753" s="6">
        <v>16.500101329231704</v>
      </c>
    </row>
    <row r="754" spans="1:3" x14ac:dyDescent="0.25">
      <c r="A754" s="11">
        <v>41267</v>
      </c>
      <c r="B754" s="6">
        <v>17.510000000000002</v>
      </c>
      <c r="C754" s="6">
        <v>16.841389409086176</v>
      </c>
    </row>
    <row r="755" spans="1:3" x14ac:dyDescent="0.25">
      <c r="A755" s="11">
        <v>41269</v>
      </c>
      <c r="B755" s="6">
        <v>16.579999999999998</v>
      </c>
      <c r="C755" s="6">
        <v>16.949176415602086</v>
      </c>
    </row>
    <row r="756" spans="1:3" x14ac:dyDescent="0.25">
      <c r="A756" s="11">
        <v>41270</v>
      </c>
      <c r="B756" s="6">
        <v>16.579999999999998</v>
      </c>
      <c r="C756" s="6">
        <v>15.619591927639661</v>
      </c>
    </row>
    <row r="757" spans="1:3" x14ac:dyDescent="0.25">
      <c r="A757" s="11">
        <v>41271</v>
      </c>
      <c r="B757" s="6">
        <v>15.7</v>
      </c>
      <c r="C757" s="6">
        <v>16.069601114048773</v>
      </c>
    </row>
    <row r="758" spans="1:3" x14ac:dyDescent="0.25">
      <c r="A758" s="11">
        <v>41274</v>
      </c>
      <c r="B758" s="6">
        <v>16.59</v>
      </c>
      <c r="C758" s="6">
        <v>16.755163424456452</v>
      </c>
    </row>
    <row r="759" spans="1:3" x14ac:dyDescent="0.25">
      <c r="A759" s="11">
        <v>41276</v>
      </c>
      <c r="B759" s="6">
        <v>18.600000000000001</v>
      </c>
      <c r="C759" s="6">
        <v>16.618823157172965</v>
      </c>
    </row>
    <row r="760" spans="1:3" x14ac:dyDescent="0.25">
      <c r="A760" s="11">
        <v>41277</v>
      </c>
      <c r="B760" s="6">
        <v>18.48</v>
      </c>
      <c r="C760" s="6">
        <v>16.184970792930439</v>
      </c>
    </row>
    <row r="761" spans="1:3" x14ac:dyDescent="0.25">
      <c r="A761" s="11">
        <v>41278</v>
      </c>
      <c r="B761" s="6">
        <v>18.84</v>
      </c>
      <c r="C761" s="6">
        <v>15.968314246475424</v>
      </c>
    </row>
    <row r="762" spans="1:3" x14ac:dyDescent="0.25">
      <c r="A762" s="11">
        <v>41281</v>
      </c>
      <c r="B762" s="6">
        <v>18.88</v>
      </c>
      <c r="C762" s="6">
        <v>14.901607950152268</v>
      </c>
    </row>
    <row r="763" spans="1:3" x14ac:dyDescent="0.25">
      <c r="A763" s="11">
        <v>41282</v>
      </c>
      <c r="B763" s="6">
        <v>19.079999999999998</v>
      </c>
      <c r="C763" s="6">
        <v>14.421460634454922</v>
      </c>
    </row>
    <row r="764" spans="1:3" x14ac:dyDescent="0.25">
      <c r="A764" s="11">
        <v>41283</v>
      </c>
      <c r="B764" s="6">
        <v>19.04</v>
      </c>
      <c r="C764" s="6">
        <v>14.134555512554803</v>
      </c>
    </row>
    <row r="765" spans="1:3" x14ac:dyDescent="0.25">
      <c r="A765" s="11">
        <v>41284</v>
      </c>
      <c r="B765" s="6">
        <v>19.53</v>
      </c>
      <c r="C765" s="6">
        <v>14.310060402086476</v>
      </c>
    </row>
    <row r="766" spans="1:3" x14ac:dyDescent="0.25">
      <c r="A766" s="11">
        <v>41285</v>
      </c>
      <c r="B766" s="6">
        <v>19.579999999999998</v>
      </c>
      <c r="C766" s="6">
        <v>14.060224281180188</v>
      </c>
    </row>
    <row r="767" spans="1:3" x14ac:dyDescent="0.25">
      <c r="A767" s="11">
        <v>41288</v>
      </c>
      <c r="B767" s="6">
        <v>19.91</v>
      </c>
      <c r="C767" s="6">
        <v>14.207560432322824</v>
      </c>
    </row>
    <row r="768" spans="1:3" x14ac:dyDescent="0.25">
      <c r="A768" s="11">
        <v>41289</v>
      </c>
      <c r="B768" s="6">
        <v>19.899999999999999</v>
      </c>
      <c r="C768" s="6">
        <v>13.628815283620622</v>
      </c>
    </row>
    <row r="769" spans="1:3" x14ac:dyDescent="0.25">
      <c r="A769" s="11">
        <v>41290</v>
      </c>
      <c r="B769" s="6">
        <v>20.309999999999999</v>
      </c>
      <c r="C769" s="6">
        <v>13.866700976712027</v>
      </c>
    </row>
    <row r="770" spans="1:3" x14ac:dyDescent="0.25">
      <c r="A770" s="11">
        <v>41291</v>
      </c>
      <c r="B770" s="6">
        <v>20.21</v>
      </c>
      <c r="C770" s="6">
        <v>13.329498344778051</v>
      </c>
    </row>
    <row r="771" spans="1:3" x14ac:dyDescent="0.25">
      <c r="A771" s="11">
        <v>41292</v>
      </c>
      <c r="B771" s="6">
        <v>21.49</v>
      </c>
      <c r="C771" s="6">
        <v>13.72422601609007</v>
      </c>
    </row>
    <row r="772" spans="1:3" x14ac:dyDescent="0.25">
      <c r="A772" s="11">
        <v>41296</v>
      </c>
      <c r="B772" s="6">
        <v>22.11</v>
      </c>
      <c r="C772" s="6">
        <v>13.217913190564145</v>
      </c>
    </row>
    <row r="773" spans="1:3" x14ac:dyDescent="0.25">
      <c r="A773" s="11">
        <v>41297</v>
      </c>
      <c r="B773" s="6">
        <v>22.7</v>
      </c>
      <c r="C773" s="6">
        <v>14.102574184670145</v>
      </c>
    </row>
    <row r="774" spans="1:3" x14ac:dyDescent="0.25">
      <c r="A774" s="11">
        <v>41298</v>
      </c>
      <c r="B774" s="6">
        <v>22.57</v>
      </c>
      <c r="C774" s="6">
        <v>13.334676761845913</v>
      </c>
    </row>
    <row r="775" spans="1:3" x14ac:dyDescent="0.25">
      <c r="A775" s="11">
        <v>41299</v>
      </c>
      <c r="B775" s="6">
        <v>22.39</v>
      </c>
      <c r="C775" s="6">
        <v>13.178936774785287</v>
      </c>
    </row>
    <row r="776" spans="1:3" x14ac:dyDescent="0.25">
      <c r="A776" s="11">
        <v>41302</v>
      </c>
      <c r="B776" s="6">
        <v>21.83</v>
      </c>
      <c r="C776" s="6">
        <v>13.312415254402923</v>
      </c>
    </row>
    <row r="777" spans="1:3" x14ac:dyDescent="0.25">
      <c r="A777" s="11">
        <v>41303</v>
      </c>
      <c r="B777" s="6">
        <v>22.46</v>
      </c>
      <c r="C777" s="6">
        <v>12.235222672322038</v>
      </c>
    </row>
    <row r="778" spans="1:3" x14ac:dyDescent="0.25">
      <c r="A778" s="11">
        <v>41304</v>
      </c>
      <c r="B778" s="6">
        <v>21.07</v>
      </c>
      <c r="C778" s="6">
        <v>11.356438235702573</v>
      </c>
    </row>
    <row r="779" spans="1:3" x14ac:dyDescent="0.25">
      <c r="A779" s="11">
        <v>41305</v>
      </c>
      <c r="B779" s="6">
        <v>20.94</v>
      </c>
      <c r="C779" s="6">
        <v>11.559765221600937</v>
      </c>
    </row>
    <row r="780" spans="1:3" x14ac:dyDescent="0.25">
      <c r="A780" s="11">
        <v>41306</v>
      </c>
      <c r="B780" s="6">
        <v>22.04</v>
      </c>
      <c r="C780" s="6">
        <v>11.916050825840767</v>
      </c>
    </row>
    <row r="781" spans="1:3" x14ac:dyDescent="0.25">
      <c r="A781" s="11">
        <v>41309</v>
      </c>
      <c r="B781" s="6">
        <v>20.61</v>
      </c>
      <c r="C781" s="6">
        <v>11.363413599493171</v>
      </c>
    </row>
    <row r="782" spans="1:3" x14ac:dyDescent="0.25">
      <c r="A782" s="11">
        <v>41310</v>
      </c>
      <c r="B782" s="6">
        <v>21.49</v>
      </c>
      <c r="C782" s="6">
        <v>10.806129650905342</v>
      </c>
    </row>
    <row r="783" spans="1:3" x14ac:dyDescent="0.25">
      <c r="A783" s="11">
        <v>41311</v>
      </c>
      <c r="B783" s="6">
        <v>21.58</v>
      </c>
      <c r="C783" s="6">
        <v>10.539190879190528</v>
      </c>
    </row>
    <row r="784" spans="1:3" x14ac:dyDescent="0.25">
      <c r="A784" s="11">
        <v>41312</v>
      </c>
      <c r="B784" s="6">
        <v>21.65</v>
      </c>
      <c r="C784" s="6">
        <v>10.96199838233904</v>
      </c>
    </row>
    <row r="785" spans="1:3" x14ac:dyDescent="0.25">
      <c r="A785" s="11">
        <v>41313</v>
      </c>
      <c r="B785" s="6">
        <v>22.11</v>
      </c>
      <c r="C785" s="6">
        <v>11.584913671549659</v>
      </c>
    </row>
    <row r="786" spans="1:3" x14ac:dyDescent="0.25">
      <c r="A786" s="11">
        <v>41316</v>
      </c>
      <c r="B786" s="6">
        <v>22.48</v>
      </c>
      <c r="C786" s="6">
        <v>11.482146066444097</v>
      </c>
    </row>
    <row r="787" spans="1:3" x14ac:dyDescent="0.25">
      <c r="A787" s="11">
        <v>41317</v>
      </c>
      <c r="B787" s="6">
        <v>22.72</v>
      </c>
      <c r="C787" s="6">
        <v>11.796833872746305</v>
      </c>
    </row>
    <row r="788" spans="1:3" x14ac:dyDescent="0.25">
      <c r="A788" s="11">
        <v>41318</v>
      </c>
      <c r="B788" s="6">
        <v>22.56</v>
      </c>
      <c r="C788" s="6">
        <v>11.243511245329969</v>
      </c>
    </row>
    <row r="789" spans="1:3" x14ac:dyDescent="0.25">
      <c r="A789" s="11">
        <v>41319</v>
      </c>
      <c r="B789" s="6">
        <v>22.94</v>
      </c>
      <c r="C789" s="6">
        <v>10.876127075721396</v>
      </c>
    </row>
    <row r="790" spans="1:3" x14ac:dyDescent="0.25">
      <c r="A790" s="11">
        <v>41320</v>
      </c>
      <c r="B790" s="6">
        <v>23.12</v>
      </c>
      <c r="C790" s="6">
        <v>10.79610505780686</v>
      </c>
    </row>
    <row r="791" spans="1:3" x14ac:dyDescent="0.25">
      <c r="A791" s="11">
        <v>41324</v>
      </c>
      <c r="B791" s="6">
        <v>24.12</v>
      </c>
      <c r="C791" s="6">
        <v>10.981437038780037</v>
      </c>
    </row>
    <row r="792" spans="1:3" x14ac:dyDescent="0.25">
      <c r="A792" s="11">
        <v>41325</v>
      </c>
      <c r="B792" s="6">
        <v>21.98</v>
      </c>
      <c r="C792" s="6">
        <v>11.659621418986537</v>
      </c>
    </row>
    <row r="793" spans="1:3" x14ac:dyDescent="0.25">
      <c r="A793" s="11">
        <v>41326</v>
      </c>
      <c r="B793" s="6">
        <v>21.57</v>
      </c>
      <c r="C793" s="6">
        <v>11.680327670126795</v>
      </c>
    </row>
    <row r="794" spans="1:3" x14ac:dyDescent="0.25">
      <c r="A794" s="11">
        <v>41327</v>
      </c>
      <c r="B794" s="6">
        <v>22.3</v>
      </c>
      <c r="C794" s="6">
        <v>11.304673033308108</v>
      </c>
    </row>
    <row r="795" spans="1:3" x14ac:dyDescent="0.25">
      <c r="A795" s="11">
        <v>41330</v>
      </c>
      <c r="B795" s="6">
        <v>19.18</v>
      </c>
      <c r="C795" s="6">
        <v>11.212457218990165</v>
      </c>
    </row>
    <row r="796" spans="1:3" x14ac:dyDescent="0.25">
      <c r="A796" s="11">
        <v>41331</v>
      </c>
      <c r="B796" s="6">
        <v>19.440000000000001</v>
      </c>
      <c r="C796" s="6">
        <v>10.051146197597401</v>
      </c>
    </row>
    <row r="797" spans="1:3" x14ac:dyDescent="0.25">
      <c r="A797" s="11">
        <v>41332</v>
      </c>
      <c r="B797" s="6">
        <v>20.73</v>
      </c>
      <c r="C797" s="6">
        <v>10.09553850756264</v>
      </c>
    </row>
    <row r="798" spans="1:3" x14ac:dyDescent="0.25">
      <c r="A798" s="11">
        <v>41333</v>
      </c>
      <c r="B798" s="6">
        <v>20.13</v>
      </c>
      <c r="C798" s="6">
        <v>9.4768439909472093</v>
      </c>
    </row>
    <row r="799" spans="1:3" x14ac:dyDescent="0.25">
      <c r="A799" s="11">
        <v>41334</v>
      </c>
      <c r="B799" s="6">
        <v>19.809999999999999</v>
      </c>
      <c r="C799" s="6">
        <v>9.3395914992008446</v>
      </c>
    </row>
    <row r="800" spans="1:3" x14ac:dyDescent="0.25">
      <c r="A800" s="11">
        <v>41337</v>
      </c>
      <c r="B800" s="6">
        <v>20.79</v>
      </c>
      <c r="C800" s="6">
        <v>9.4191312261776812</v>
      </c>
    </row>
    <row r="801" spans="1:3" x14ac:dyDescent="0.25">
      <c r="A801" s="11">
        <v>41338</v>
      </c>
      <c r="B801" s="6">
        <v>21.49</v>
      </c>
      <c r="C801" s="6">
        <v>9.7478378900724092</v>
      </c>
    </row>
    <row r="802" spans="1:3" x14ac:dyDescent="0.25">
      <c r="A802" s="11">
        <v>41339</v>
      </c>
      <c r="B802" s="6">
        <v>21.39</v>
      </c>
      <c r="C802" s="6">
        <v>9.6662508846886208</v>
      </c>
    </row>
    <row r="803" spans="1:3" x14ac:dyDescent="0.25">
      <c r="A803" s="11">
        <v>41340</v>
      </c>
      <c r="B803" s="6">
        <v>21.84</v>
      </c>
      <c r="C803" s="6">
        <v>9.7172641575795691</v>
      </c>
    </row>
    <row r="804" spans="1:3" x14ac:dyDescent="0.25">
      <c r="A804" s="11">
        <v>41341</v>
      </c>
      <c r="B804" s="6">
        <v>22.12</v>
      </c>
      <c r="C804" s="6">
        <v>10.254922209253907</v>
      </c>
    </row>
    <row r="805" spans="1:3" x14ac:dyDescent="0.25">
      <c r="A805" s="11">
        <v>41344</v>
      </c>
      <c r="B805" s="6">
        <v>23.01</v>
      </c>
      <c r="C805" s="6">
        <v>10.47785826062518</v>
      </c>
    </row>
    <row r="806" spans="1:3" x14ac:dyDescent="0.25">
      <c r="A806" s="11">
        <v>41345</v>
      </c>
      <c r="B806" s="6">
        <v>22.65</v>
      </c>
      <c r="C806" s="6">
        <v>10.250102958044026</v>
      </c>
    </row>
    <row r="807" spans="1:3" x14ac:dyDescent="0.25">
      <c r="A807" s="11">
        <v>41346</v>
      </c>
      <c r="B807" s="6">
        <v>22.8</v>
      </c>
      <c r="C807" s="6">
        <v>10.829466367734152</v>
      </c>
    </row>
    <row r="808" spans="1:3" x14ac:dyDescent="0.25">
      <c r="A808" s="11">
        <v>41347</v>
      </c>
      <c r="B808" s="6">
        <v>23.22</v>
      </c>
      <c r="C808" s="6">
        <v>11.48506218538698</v>
      </c>
    </row>
    <row r="809" spans="1:3" x14ac:dyDescent="0.25">
      <c r="A809" s="11">
        <v>41348</v>
      </c>
      <c r="B809" s="6">
        <v>23.22</v>
      </c>
      <c r="C809" s="6">
        <v>11.38442939886151</v>
      </c>
    </row>
    <row r="810" spans="1:3" x14ac:dyDescent="0.25">
      <c r="A810" s="11">
        <v>41351</v>
      </c>
      <c r="B810" s="6">
        <v>22.02</v>
      </c>
      <c r="C810" s="6">
        <v>10.794065100962536</v>
      </c>
    </row>
    <row r="811" spans="1:3" x14ac:dyDescent="0.25">
      <c r="A811" s="11">
        <v>41352</v>
      </c>
      <c r="B811" s="6">
        <v>21.97</v>
      </c>
      <c r="C811" s="6">
        <v>10.779139731256118</v>
      </c>
    </row>
    <row r="812" spans="1:3" x14ac:dyDescent="0.25">
      <c r="A812" s="11">
        <v>41353</v>
      </c>
      <c r="B812" s="6">
        <v>23.16</v>
      </c>
      <c r="C812" s="6">
        <v>10.410669587776301</v>
      </c>
    </row>
    <row r="813" spans="1:3" x14ac:dyDescent="0.25">
      <c r="A813" s="11">
        <v>41354</v>
      </c>
      <c r="B813" s="6">
        <v>22.5</v>
      </c>
      <c r="C813" s="6">
        <v>10.084304234612995</v>
      </c>
    </row>
    <row r="814" spans="1:3" x14ac:dyDescent="0.25">
      <c r="A814" s="11">
        <v>41355</v>
      </c>
      <c r="B814" s="6">
        <v>22.55</v>
      </c>
      <c r="C814" s="6">
        <v>9.4415181519286744</v>
      </c>
    </row>
    <row r="815" spans="1:3" x14ac:dyDescent="0.25">
      <c r="A815" s="11">
        <v>41358</v>
      </c>
      <c r="B815" s="6">
        <v>22.83</v>
      </c>
      <c r="C815" s="6">
        <v>9.5914977711168152</v>
      </c>
    </row>
    <row r="816" spans="1:3" x14ac:dyDescent="0.25">
      <c r="A816" s="11">
        <v>41359</v>
      </c>
      <c r="B816" s="6">
        <v>23.48</v>
      </c>
      <c r="C816" s="6">
        <v>9.9836071747360684</v>
      </c>
    </row>
    <row r="817" spans="1:3" x14ac:dyDescent="0.25">
      <c r="A817" s="11">
        <v>41360</v>
      </c>
      <c r="B817" s="6">
        <v>23.23</v>
      </c>
      <c r="C817" s="6">
        <v>10.175427973844172</v>
      </c>
    </row>
    <row r="818" spans="1:3" x14ac:dyDescent="0.25">
      <c r="A818" s="11">
        <v>41361</v>
      </c>
      <c r="B818" s="6">
        <v>23.31</v>
      </c>
      <c r="C818" s="6">
        <v>9.5946209593305127</v>
      </c>
    </row>
    <row r="819" spans="1:3" x14ac:dyDescent="0.25">
      <c r="A819" s="11">
        <v>41365</v>
      </c>
      <c r="B819" s="6">
        <v>23.22</v>
      </c>
      <c r="C819" s="6">
        <v>9.1845761040595697</v>
      </c>
    </row>
    <row r="820" spans="1:3" x14ac:dyDescent="0.25">
      <c r="A820" s="11">
        <v>41366</v>
      </c>
      <c r="B820" s="6">
        <v>23.98</v>
      </c>
      <c r="C820" s="6">
        <v>9.0754911169708006</v>
      </c>
    </row>
    <row r="821" spans="1:3" x14ac:dyDescent="0.25">
      <c r="A821" s="11">
        <v>41367</v>
      </c>
      <c r="B821" s="6">
        <v>23.07</v>
      </c>
      <c r="C821" s="6">
        <v>8.8528142197831201</v>
      </c>
    </row>
    <row r="822" spans="1:3" x14ac:dyDescent="0.25">
      <c r="A822" s="11">
        <v>41368</v>
      </c>
      <c r="B822" s="6">
        <v>23.43</v>
      </c>
      <c r="C822" s="6">
        <v>9.4080785442116461</v>
      </c>
    </row>
    <row r="823" spans="1:3" x14ac:dyDescent="0.25">
      <c r="A823" s="11">
        <v>41369</v>
      </c>
      <c r="B823" s="6">
        <v>23.37</v>
      </c>
      <c r="C823" s="6">
        <v>9.2896174393578086</v>
      </c>
    </row>
    <row r="824" spans="1:3" x14ac:dyDescent="0.25">
      <c r="A824" s="11">
        <v>41372</v>
      </c>
      <c r="B824" s="6">
        <v>24</v>
      </c>
      <c r="C824" s="6">
        <v>9.2353432035651508</v>
      </c>
    </row>
    <row r="825" spans="1:3" x14ac:dyDescent="0.25">
      <c r="A825" s="11">
        <v>41373</v>
      </c>
      <c r="B825" s="6">
        <v>24.35</v>
      </c>
      <c r="C825" s="6">
        <v>9.7075168730992534</v>
      </c>
    </row>
    <row r="826" spans="1:3" x14ac:dyDescent="0.25">
      <c r="A826" s="11">
        <v>41374</v>
      </c>
      <c r="B826" s="6">
        <v>24.97</v>
      </c>
      <c r="C826" s="6">
        <v>9.3032905243179282</v>
      </c>
    </row>
    <row r="827" spans="1:3" x14ac:dyDescent="0.25">
      <c r="A827" s="11">
        <v>41375</v>
      </c>
      <c r="B827" s="6">
        <v>25.04</v>
      </c>
      <c r="C827" s="6">
        <v>9.0314843421792137</v>
      </c>
    </row>
    <row r="828" spans="1:3" x14ac:dyDescent="0.25">
      <c r="A828" s="11">
        <v>41376</v>
      </c>
      <c r="B828" s="6">
        <v>25.51</v>
      </c>
      <c r="C828" s="6">
        <v>8.7451879473503933</v>
      </c>
    </row>
    <row r="829" spans="1:3" x14ac:dyDescent="0.25">
      <c r="A829" s="11">
        <v>41379</v>
      </c>
      <c r="B829" s="6">
        <v>22.45</v>
      </c>
      <c r="C829" s="6">
        <v>8.0330278184189421</v>
      </c>
    </row>
    <row r="830" spans="1:3" x14ac:dyDescent="0.25">
      <c r="A830" s="11">
        <v>41380</v>
      </c>
      <c r="B830" s="6">
        <v>23.46</v>
      </c>
      <c r="C830" s="6">
        <v>7.6195922176565603</v>
      </c>
    </row>
    <row r="831" spans="1:3" x14ac:dyDescent="0.25">
      <c r="A831" s="11">
        <v>41381</v>
      </c>
      <c r="B831" s="6">
        <v>20.86</v>
      </c>
      <c r="C831" s="6">
        <v>6.7734504796490391</v>
      </c>
    </row>
    <row r="832" spans="1:3" x14ac:dyDescent="0.25">
      <c r="A832" s="11">
        <v>41382</v>
      </c>
      <c r="B832" s="6">
        <v>19.93</v>
      </c>
      <c r="C832" s="6">
        <v>6.6124083464723675</v>
      </c>
    </row>
    <row r="833" spans="1:3" x14ac:dyDescent="0.25">
      <c r="A833" s="11">
        <v>41383</v>
      </c>
      <c r="B833" s="6">
        <v>21.27</v>
      </c>
      <c r="C833" s="6">
        <v>6.6667465952592195</v>
      </c>
    </row>
    <row r="834" spans="1:3" x14ac:dyDescent="0.25">
      <c r="A834" s="11">
        <v>41386</v>
      </c>
      <c r="B834" s="6">
        <v>21.78</v>
      </c>
      <c r="C834" s="6">
        <v>6.8457809772780749</v>
      </c>
    </row>
    <row r="835" spans="1:3" x14ac:dyDescent="0.25">
      <c r="A835" s="11">
        <v>41387</v>
      </c>
      <c r="B835" s="6">
        <v>22.88</v>
      </c>
      <c r="C835" s="6">
        <v>6.7589961675679406</v>
      </c>
    </row>
    <row r="836" spans="1:3" x14ac:dyDescent="0.25">
      <c r="A836" s="11">
        <v>41388</v>
      </c>
      <c r="B836" s="6">
        <v>22.74</v>
      </c>
      <c r="C836" s="6">
        <v>6.7782472688090039</v>
      </c>
    </row>
    <row r="837" spans="1:3" x14ac:dyDescent="0.25">
      <c r="A837" s="11">
        <v>41389</v>
      </c>
      <c r="B837" s="6">
        <v>22.54</v>
      </c>
      <c r="C837" s="6">
        <v>6.8175148943653587</v>
      </c>
    </row>
    <row r="838" spans="1:3" x14ac:dyDescent="0.25">
      <c r="A838" s="11">
        <v>41390</v>
      </c>
      <c r="B838" s="6">
        <v>22.53</v>
      </c>
      <c r="C838" s="6">
        <v>6.6878912980181893</v>
      </c>
    </row>
    <row r="839" spans="1:3" x14ac:dyDescent="0.25">
      <c r="A839" s="11">
        <v>41393</v>
      </c>
      <c r="B839" s="6">
        <v>22.64</v>
      </c>
      <c r="C839" s="6">
        <v>6.5166656590376011</v>
      </c>
    </row>
    <row r="840" spans="1:3" x14ac:dyDescent="0.25">
      <c r="A840" s="11">
        <v>41394</v>
      </c>
      <c r="B840" s="6">
        <v>22.9</v>
      </c>
      <c r="C840" s="6">
        <v>6.3550019681098551</v>
      </c>
    </row>
    <row r="841" spans="1:3" x14ac:dyDescent="0.25">
      <c r="A841" s="11">
        <v>41395</v>
      </c>
      <c r="B841" s="6">
        <v>21.86</v>
      </c>
      <c r="C841" s="6">
        <v>5.8397708169549531</v>
      </c>
    </row>
    <row r="842" spans="1:3" x14ac:dyDescent="0.25">
      <c r="A842" s="11">
        <v>41396</v>
      </c>
      <c r="B842" s="6">
        <v>22.66</v>
      </c>
      <c r="C842" s="6">
        <v>6.1471673411815013</v>
      </c>
    </row>
    <row r="843" spans="1:3" x14ac:dyDescent="0.25">
      <c r="A843" s="11">
        <v>41397</v>
      </c>
      <c r="B843" s="6">
        <v>23.16</v>
      </c>
      <c r="C843" s="6">
        <v>6.1059547328521111</v>
      </c>
    </row>
    <row r="844" spans="1:3" x14ac:dyDescent="0.25">
      <c r="A844" s="11">
        <v>41400</v>
      </c>
      <c r="B844" s="6">
        <v>23.53</v>
      </c>
      <c r="C844" s="6">
        <v>6.1817954721095898</v>
      </c>
    </row>
    <row r="845" spans="1:3" x14ac:dyDescent="0.25">
      <c r="A845" s="11">
        <v>41401</v>
      </c>
      <c r="B845" s="6">
        <v>23.76</v>
      </c>
      <c r="C845" s="6">
        <v>6.0349246541512658</v>
      </c>
    </row>
    <row r="846" spans="1:3" x14ac:dyDescent="0.25">
      <c r="A846" s="11">
        <v>41402</v>
      </c>
      <c r="B846" s="6">
        <v>23.62</v>
      </c>
      <c r="C846" s="6">
        <v>6.3429083527635655</v>
      </c>
    </row>
    <row r="847" spans="1:3" x14ac:dyDescent="0.25">
      <c r="A847" s="11">
        <v>41403</v>
      </c>
      <c r="B847" s="6">
        <v>23.14</v>
      </c>
      <c r="C847" s="6">
        <v>6.8585808518614355</v>
      </c>
    </row>
    <row r="848" spans="1:3" x14ac:dyDescent="0.25">
      <c r="A848" s="11">
        <v>41404</v>
      </c>
      <c r="B848" s="6">
        <v>23.38</v>
      </c>
      <c r="C848" s="6">
        <v>6.6828093559938253</v>
      </c>
    </row>
    <row r="849" spans="1:3" x14ac:dyDescent="0.25">
      <c r="A849" s="11">
        <v>41407</v>
      </c>
      <c r="B849" s="6">
        <v>23.52</v>
      </c>
      <c r="C849" s="6">
        <v>6.7770423491252565</v>
      </c>
    </row>
    <row r="850" spans="1:3" x14ac:dyDescent="0.25">
      <c r="A850" s="11">
        <v>41408</v>
      </c>
      <c r="B850" s="6">
        <v>23.74</v>
      </c>
      <c r="C850" s="6">
        <v>6.8105321383497905</v>
      </c>
    </row>
    <row r="851" spans="1:3" x14ac:dyDescent="0.25">
      <c r="A851" s="11">
        <v>41409</v>
      </c>
      <c r="B851" s="6">
        <v>23.56</v>
      </c>
      <c r="C851" s="6">
        <v>7.181389648351705</v>
      </c>
    </row>
    <row r="852" spans="1:3" x14ac:dyDescent="0.25">
      <c r="A852" s="11">
        <v>41410</v>
      </c>
      <c r="B852" s="6">
        <v>23.32</v>
      </c>
      <c r="C852" s="6">
        <v>6.3509918541612338</v>
      </c>
    </row>
    <row r="853" spans="1:3" x14ac:dyDescent="0.25">
      <c r="A853" s="11">
        <v>41411</v>
      </c>
      <c r="B853" s="6">
        <v>23.88</v>
      </c>
      <c r="C853" s="6">
        <v>6.4061761143820837</v>
      </c>
    </row>
    <row r="854" spans="1:3" x14ac:dyDescent="0.25">
      <c r="A854" s="11">
        <v>41414</v>
      </c>
      <c r="B854" s="6">
        <v>23.58</v>
      </c>
      <c r="C854" s="6">
        <v>6.4669836206883984</v>
      </c>
    </row>
    <row r="855" spans="1:3" x14ac:dyDescent="0.25">
      <c r="A855" s="11">
        <v>41415</v>
      </c>
      <c r="B855" s="6">
        <v>23.37</v>
      </c>
      <c r="C855" s="6">
        <v>6.5597164164713107</v>
      </c>
    </row>
    <row r="856" spans="1:3" x14ac:dyDescent="0.25">
      <c r="A856" s="11">
        <v>41416</v>
      </c>
      <c r="B856" s="6">
        <v>23.12</v>
      </c>
      <c r="C856" s="6">
        <v>6.4349573967115603</v>
      </c>
    </row>
    <row r="857" spans="1:3" x14ac:dyDescent="0.25">
      <c r="A857" s="11">
        <v>41417</v>
      </c>
      <c r="B857" s="6">
        <v>22.95</v>
      </c>
      <c r="C857" s="6">
        <v>6.2751240009839009</v>
      </c>
    </row>
    <row r="858" spans="1:3" x14ac:dyDescent="0.25">
      <c r="A858" s="11">
        <v>41418</v>
      </c>
      <c r="B858" s="6">
        <v>22.97</v>
      </c>
      <c r="C858" s="6">
        <v>6.0040298186235583</v>
      </c>
    </row>
    <row r="859" spans="1:3" x14ac:dyDescent="0.25">
      <c r="A859" s="11">
        <v>41422</v>
      </c>
      <c r="B859" s="6">
        <v>23.58</v>
      </c>
      <c r="C859" s="6">
        <v>6.1801830207420103</v>
      </c>
    </row>
    <row r="860" spans="1:3" x14ac:dyDescent="0.25">
      <c r="A860" s="11">
        <v>41423</v>
      </c>
      <c r="B860" s="6">
        <v>23.21</v>
      </c>
      <c r="C860" s="6">
        <v>6.4103412826161241</v>
      </c>
    </row>
    <row r="861" spans="1:3" x14ac:dyDescent="0.25">
      <c r="A861" s="11">
        <v>41424</v>
      </c>
      <c r="B861" s="6">
        <v>23.24</v>
      </c>
      <c r="C861" s="6">
        <v>6.2161874840938571</v>
      </c>
    </row>
    <row r="862" spans="1:3" x14ac:dyDescent="0.25">
      <c r="A862" s="11">
        <v>41425</v>
      </c>
      <c r="B862" s="6">
        <v>22.43</v>
      </c>
      <c r="C862" s="6">
        <v>6.2363719266288475</v>
      </c>
    </row>
    <row r="863" spans="1:3" x14ac:dyDescent="0.25">
      <c r="A863" s="11">
        <v>41428</v>
      </c>
      <c r="B863" s="6">
        <v>22.51</v>
      </c>
      <c r="C863" s="6">
        <v>6.0494380960262788</v>
      </c>
    </row>
    <row r="864" spans="1:3" x14ac:dyDescent="0.25">
      <c r="A864" s="11">
        <v>41429</v>
      </c>
      <c r="B864" s="6">
        <v>22.23</v>
      </c>
      <c r="C864" s="6">
        <v>5.5307692728676612</v>
      </c>
    </row>
    <row r="865" spans="1:3" x14ac:dyDescent="0.25">
      <c r="A865" s="11">
        <v>41430</v>
      </c>
      <c r="B865" s="6">
        <v>21.27</v>
      </c>
      <c r="C865" s="6">
        <v>5.3004003082634101</v>
      </c>
    </row>
    <row r="866" spans="1:3" x14ac:dyDescent="0.25">
      <c r="A866" s="11">
        <v>41431</v>
      </c>
      <c r="B866" s="6">
        <v>21.49</v>
      </c>
      <c r="C866" s="6">
        <v>5.4337559171135794</v>
      </c>
    </row>
    <row r="867" spans="1:3" x14ac:dyDescent="0.25">
      <c r="A867" s="11">
        <v>41432</v>
      </c>
      <c r="B867" s="6">
        <v>22.48</v>
      </c>
      <c r="C867" s="6">
        <v>5.7024500253845654</v>
      </c>
    </row>
    <row r="868" spans="1:3" x14ac:dyDescent="0.25">
      <c r="A868" s="11">
        <v>41435</v>
      </c>
      <c r="B868" s="6">
        <v>22.72</v>
      </c>
      <c r="C868" s="6">
        <v>5.6828946513045802</v>
      </c>
    </row>
    <row r="869" spans="1:3" x14ac:dyDescent="0.25">
      <c r="A869" s="11">
        <v>41436</v>
      </c>
      <c r="B869" s="6">
        <v>21.23</v>
      </c>
      <c r="C869" s="6">
        <v>5.489831604641962</v>
      </c>
    </row>
    <row r="870" spans="1:3" x14ac:dyDescent="0.25">
      <c r="A870" s="11">
        <v>41437</v>
      </c>
      <c r="B870" s="6">
        <v>20.010000000000002</v>
      </c>
      <c r="C870" s="6">
        <v>5.5303065238967157</v>
      </c>
    </row>
    <row r="871" spans="1:3" x14ac:dyDescent="0.25">
      <c r="A871" s="11">
        <v>41438</v>
      </c>
      <c r="B871" s="6">
        <v>20.94</v>
      </c>
      <c r="C871" s="6">
        <v>5.5818478033280705</v>
      </c>
    </row>
    <row r="872" spans="1:3" x14ac:dyDescent="0.25">
      <c r="A872" s="11">
        <v>41439</v>
      </c>
      <c r="B872" s="6">
        <v>20.34</v>
      </c>
      <c r="C872" s="6">
        <v>5.233275513287567</v>
      </c>
    </row>
    <row r="873" spans="1:3" x14ac:dyDescent="0.25">
      <c r="A873" s="11">
        <v>41442</v>
      </c>
      <c r="B873" s="6">
        <v>20.77</v>
      </c>
      <c r="C873" s="6">
        <v>5.2318944323225463</v>
      </c>
    </row>
    <row r="874" spans="1:3" x14ac:dyDescent="0.25">
      <c r="A874" s="11">
        <v>41443</v>
      </c>
      <c r="B874" s="6">
        <v>21.03</v>
      </c>
      <c r="C874" s="6">
        <v>5.3585983590118094</v>
      </c>
    </row>
    <row r="875" spans="1:3" x14ac:dyDescent="0.25">
      <c r="A875" s="11">
        <v>41444</v>
      </c>
      <c r="B875" s="6">
        <v>21.05</v>
      </c>
      <c r="C875" s="6">
        <v>5.343283844535387</v>
      </c>
    </row>
    <row r="876" spans="1:3" x14ac:dyDescent="0.25">
      <c r="A876" s="11">
        <v>41445</v>
      </c>
      <c r="B876" s="6">
        <v>18.48</v>
      </c>
      <c r="C876" s="6">
        <v>5.2386449089857843</v>
      </c>
    </row>
    <row r="877" spans="1:3" x14ac:dyDescent="0.25">
      <c r="A877" s="11">
        <v>41446</v>
      </c>
      <c r="B877" s="6">
        <v>19.3</v>
      </c>
      <c r="C877" s="6">
        <v>5.4758008738284971</v>
      </c>
    </row>
    <row r="878" spans="1:3" x14ac:dyDescent="0.25">
      <c r="A878" s="11">
        <v>41449</v>
      </c>
      <c r="B878" s="6">
        <v>18.170000000000002</v>
      </c>
      <c r="C878" s="6">
        <v>5.4918877156385157</v>
      </c>
    </row>
    <row r="879" spans="1:3" x14ac:dyDescent="0.25">
      <c r="A879" s="11">
        <v>41450</v>
      </c>
      <c r="B879" s="6">
        <v>18.690000000000001</v>
      </c>
      <c r="C879" s="6">
        <v>5.2419657025827631</v>
      </c>
    </row>
    <row r="880" spans="1:3" x14ac:dyDescent="0.25">
      <c r="A880" s="11">
        <v>41451</v>
      </c>
      <c r="B880" s="6">
        <v>19.11</v>
      </c>
      <c r="C880" s="6">
        <v>5.5923494878250715</v>
      </c>
    </row>
    <row r="881" spans="1:3" x14ac:dyDescent="0.25">
      <c r="A881" s="11">
        <v>41452</v>
      </c>
      <c r="B881" s="6">
        <v>19.86</v>
      </c>
      <c r="C881" s="6">
        <v>5.622195444268498</v>
      </c>
    </row>
    <row r="882" spans="1:3" x14ac:dyDescent="0.25">
      <c r="A882" s="11">
        <v>41453</v>
      </c>
      <c r="B882" s="6">
        <v>19.98</v>
      </c>
      <c r="C882" s="6">
        <v>5.5168259594992923</v>
      </c>
    </row>
    <row r="883" spans="1:3" x14ac:dyDescent="0.25">
      <c r="A883" s="11">
        <v>41456</v>
      </c>
      <c r="B883" s="6">
        <v>20.58</v>
      </c>
      <c r="C883" s="6">
        <v>5.5455777309005425</v>
      </c>
    </row>
    <row r="884" spans="1:3" x14ac:dyDescent="0.25">
      <c r="A884" s="11">
        <v>41457</v>
      </c>
      <c r="B884" s="6">
        <v>20.309999999999999</v>
      </c>
      <c r="C884" s="6">
        <v>5.6307552190991386</v>
      </c>
    </row>
    <row r="885" spans="1:3" x14ac:dyDescent="0.25">
      <c r="A885" s="11">
        <v>41458</v>
      </c>
      <c r="B885" s="6">
        <v>20.55</v>
      </c>
      <c r="C885" s="6">
        <v>5.6988159764639112</v>
      </c>
    </row>
    <row r="886" spans="1:3" x14ac:dyDescent="0.25">
      <c r="A886" s="11">
        <v>41460</v>
      </c>
      <c r="B886" s="6">
        <v>21.65</v>
      </c>
      <c r="C886" s="6">
        <v>5.7917830598353746</v>
      </c>
    </row>
    <row r="887" spans="1:3" x14ac:dyDescent="0.25">
      <c r="A887" s="11">
        <v>41463</v>
      </c>
      <c r="B887" s="6">
        <v>22.56</v>
      </c>
      <c r="C887" s="6">
        <v>5.6084413331099281</v>
      </c>
    </row>
    <row r="888" spans="1:3" x14ac:dyDescent="0.25">
      <c r="A888" s="11">
        <v>41464</v>
      </c>
      <c r="B888" s="6">
        <v>23.05</v>
      </c>
      <c r="C888" s="6">
        <v>5.4541734883541837</v>
      </c>
    </row>
    <row r="889" spans="1:3" x14ac:dyDescent="0.25">
      <c r="A889" s="11">
        <v>41465</v>
      </c>
      <c r="B889" s="6">
        <v>23.28</v>
      </c>
      <c r="C889" s="6">
        <v>5.1709385208991092</v>
      </c>
    </row>
    <row r="890" spans="1:3" x14ac:dyDescent="0.25">
      <c r="A890" s="11">
        <v>41466</v>
      </c>
      <c r="B890" s="6">
        <v>23.87</v>
      </c>
      <c r="C890" s="6">
        <v>5.2981382237910868</v>
      </c>
    </row>
    <row r="891" spans="1:3" x14ac:dyDescent="0.25">
      <c r="A891" s="11">
        <v>41467</v>
      </c>
      <c r="B891" s="6">
        <v>23.65</v>
      </c>
      <c r="C891" s="6">
        <v>5.0614494418802201</v>
      </c>
    </row>
    <row r="892" spans="1:3" x14ac:dyDescent="0.25">
      <c r="A892" s="11">
        <v>41470</v>
      </c>
      <c r="B892" s="6">
        <v>24.17</v>
      </c>
      <c r="C892" s="6">
        <v>5.1055527312179851</v>
      </c>
    </row>
    <row r="893" spans="1:3" x14ac:dyDescent="0.25">
      <c r="A893" s="11">
        <v>41471</v>
      </c>
      <c r="B893" s="6">
        <v>23.49</v>
      </c>
      <c r="C893" s="6">
        <v>5.1452455850328001</v>
      </c>
    </row>
    <row r="894" spans="1:3" x14ac:dyDescent="0.25">
      <c r="A894" s="11">
        <v>41472</v>
      </c>
      <c r="B894" s="6">
        <v>24.32</v>
      </c>
      <c r="C894" s="6">
        <v>5.4570353874972906</v>
      </c>
    </row>
    <row r="895" spans="1:3" x14ac:dyDescent="0.25">
      <c r="A895" s="11">
        <v>41473</v>
      </c>
      <c r="B895" s="6">
        <v>24.72</v>
      </c>
      <c r="C895" s="6">
        <v>5.1253293200576762</v>
      </c>
    </row>
    <row r="896" spans="1:3" x14ac:dyDescent="0.25">
      <c r="A896" s="11">
        <v>41474</v>
      </c>
      <c r="B896" s="6">
        <v>25.24</v>
      </c>
      <c r="C896" s="6">
        <v>5.0307542033523758</v>
      </c>
    </row>
    <row r="897" spans="1:3" x14ac:dyDescent="0.25">
      <c r="A897" s="11">
        <v>41477</v>
      </c>
      <c r="B897" s="6">
        <v>25.78</v>
      </c>
      <c r="C897" s="6">
        <v>4.8627810610078592</v>
      </c>
    </row>
    <row r="898" spans="1:3" x14ac:dyDescent="0.25">
      <c r="A898" s="11">
        <v>41478</v>
      </c>
      <c r="B898" s="6">
        <v>25.9</v>
      </c>
      <c r="C898" s="6">
        <v>4.8285684978005303</v>
      </c>
    </row>
    <row r="899" spans="1:3" x14ac:dyDescent="0.25">
      <c r="A899" s="11">
        <v>41479</v>
      </c>
      <c r="B899" s="6">
        <v>25.57</v>
      </c>
      <c r="C899" s="6">
        <v>4.7676849398682242</v>
      </c>
    </row>
    <row r="900" spans="1:3" x14ac:dyDescent="0.25">
      <c r="A900" s="11">
        <v>41480</v>
      </c>
      <c r="B900" s="6">
        <v>26.21</v>
      </c>
      <c r="C900" s="6">
        <v>4.6092203317709224</v>
      </c>
    </row>
    <row r="901" spans="1:3" x14ac:dyDescent="0.25">
      <c r="A901" s="11">
        <v>41481</v>
      </c>
      <c r="B901" s="6">
        <v>26.32</v>
      </c>
      <c r="C901" s="6">
        <v>4.6959776840691605</v>
      </c>
    </row>
    <row r="902" spans="1:3" x14ac:dyDescent="0.25">
      <c r="A902" s="11">
        <v>41484</v>
      </c>
      <c r="B902" s="6">
        <v>25.96</v>
      </c>
      <c r="C902" s="6">
        <v>4.3179899545320088</v>
      </c>
    </row>
    <row r="903" spans="1:3" x14ac:dyDescent="0.25">
      <c r="A903" s="11">
        <v>41485</v>
      </c>
      <c r="B903" s="6">
        <v>26.43</v>
      </c>
      <c r="C903" s="6">
        <v>4.3056871854695835</v>
      </c>
    </row>
    <row r="904" spans="1:3" x14ac:dyDescent="0.25">
      <c r="A904" s="11">
        <v>41486</v>
      </c>
      <c r="B904" s="6">
        <v>26.99</v>
      </c>
      <c r="C904" s="6">
        <v>4.7150002674845535</v>
      </c>
    </row>
    <row r="905" spans="1:3" x14ac:dyDescent="0.25">
      <c r="A905" s="11">
        <v>41487</v>
      </c>
      <c r="B905" s="6">
        <v>27.88</v>
      </c>
      <c r="C905" s="6">
        <v>4.5915278956811063</v>
      </c>
    </row>
    <row r="906" spans="1:3" x14ac:dyDescent="0.25">
      <c r="A906" s="11">
        <v>41488</v>
      </c>
      <c r="B906" s="6">
        <v>28.55</v>
      </c>
      <c r="C906" s="6">
        <v>4.4841982350832135</v>
      </c>
    </row>
    <row r="907" spans="1:3" x14ac:dyDescent="0.25">
      <c r="A907" s="11">
        <v>41491</v>
      </c>
      <c r="B907" s="6">
        <v>28.9</v>
      </c>
      <c r="C907" s="6">
        <v>4.3867139921125311</v>
      </c>
    </row>
    <row r="908" spans="1:3" x14ac:dyDescent="0.25">
      <c r="A908" s="11">
        <v>41492</v>
      </c>
      <c r="B908" s="6">
        <v>28.03</v>
      </c>
      <c r="C908" s="6">
        <v>4.4147411832247698</v>
      </c>
    </row>
    <row r="909" spans="1:3" x14ac:dyDescent="0.25">
      <c r="A909" s="11">
        <v>41493</v>
      </c>
      <c r="B909" s="6">
        <v>27.73</v>
      </c>
      <c r="C909" s="6">
        <v>4.3616903515291092</v>
      </c>
    </row>
    <row r="910" spans="1:3" x14ac:dyDescent="0.25">
      <c r="A910" s="11">
        <v>41494</v>
      </c>
      <c r="B910" s="6">
        <v>28.19</v>
      </c>
      <c r="C910" s="6">
        <v>4.6224580870477157</v>
      </c>
    </row>
    <row r="911" spans="1:3" x14ac:dyDescent="0.25">
      <c r="A911" s="11">
        <v>41495</v>
      </c>
      <c r="B911" s="6">
        <v>27.8</v>
      </c>
      <c r="C911" s="6">
        <v>4.331142462861302</v>
      </c>
    </row>
    <row r="912" spans="1:3" x14ac:dyDescent="0.25">
      <c r="A912" s="11">
        <v>41498</v>
      </c>
      <c r="B912" s="6">
        <v>27.92</v>
      </c>
      <c r="C912" s="6">
        <v>4.2600141208719728</v>
      </c>
    </row>
    <row r="913" spans="1:3" x14ac:dyDescent="0.25">
      <c r="A913" s="11">
        <v>41499</v>
      </c>
      <c r="B913" s="6">
        <v>28.18</v>
      </c>
      <c r="C913" s="6">
        <v>4.3156621226532659</v>
      </c>
    </row>
    <row r="914" spans="1:3" x14ac:dyDescent="0.25">
      <c r="A914" s="11">
        <v>41500</v>
      </c>
      <c r="B914" s="6">
        <v>27.94</v>
      </c>
      <c r="C914" s="6">
        <v>4.337773585868927</v>
      </c>
    </row>
    <row r="915" spans="1:3" x14ac:dyDescent="0.25">
      <c r="A915" s="11">
        <v>41501</v>
      </c>
      <c r="B915" s="6">
        <v>26.49</v>
      </c>
      <c r="C915" s="6">
        <v>4.4122139178335056</v>
      </c>
    </row>
    <row r="916" spans="1:3" x14ac:dyDescent="0.25">
      <c r="A916" s="11">
        <v>41502</v>
      </c>
      <c r="B916" s="6">
        <v>26.99</v>
      </c>
      <c r="C916" s="6">
        <v>4.4813997510598531</v>
      </c>
    </row>
    <row r="917" spans="1:3" x14ac:dyDescent="0.25">
      <c r="A917" s="11">
        <v>41505</v>
      </c>
      <c r="B917" s="6">
        <v>26.25</v>
      </c>
      <c r="C917" s="6">
        <v>4.5928343590802578</v>
      </c>
    </row>
    <row r="918" spans="1:3" x14ac:dyDescent="0.25">
      <c r="A918" s="11">
        <v>41506</v>
      </c>
      <c r="B918" s="6">
        <v>26.56</v>
      </c>
      <c r="C918" s="6">
        <v>4.6695319296120541</v>
      </c>
    </row>
    <row r="919" spans="1:3" x14ac:dyDescent="0.25">
      <c r="A919" s="11">
        <v>41507</v>
      </c>
      <c r="B919" s="6">
        <v>26.06</v>
      </c>
      <c r="C919" s="6">
        <v>4.7016951627486181</v>
      </c>
    </row>
    <row r="920" spans="1:3" x14ac:dyDescent="0.25">
      <c r="A920" s="11">
        <v>41508</v>
      </c>
      <c r="B920" s="6">
        <v>26.66</v>
      </c>
      <c r="C920" s="6">
        <v>4.6716724589559391</v>
      </c>
    </row>
    <row r="921" spans="1:3" x14ac:dyDescent="0.25">
      <c r="A921" s="11">
        <v>41509</v>
      </c>
      <c r="B921" s="6">
        <v>27.18</v>
      </c>
      <c r="C921" s="6">
        <v>4.8465865209232346</v>
      </c>
    </row>
    <row r="922" spans="1:3" x14ac:dyDescent="0.25">
      <c r="A922" s="11">
        <v>41512</v>
      </c>
      <c r="B922" s="6">
        <v>26.28</v>
      </c>
      <c r="C922" s="6">
        <v>4.5672795975414759</v>
      </c>
    </row>
    <row r="923" spans="1:3" x14ac:dyDescent="0.25">
      <c r="A923" s="11">
        <v>41513</v>
      </c>
      <c r="B923" s="6">
        <v>24.2</v>
      </c>
      <c r="C923" s="6">
        <v>4.5113854020786013</v>
      </c>
    </row>
    <row r="924" spans="1:3" x14ac:dyDescent="0.25">
      <c r="A924" s="11">
        <v>41514</v>
      </c>
      <c r="B924" s="6">
        <v>24.21</v>
      </c>
      <c r="C924" s="6">
        <v>4.7916389816958782</v>
      </c>
    </row>
    <row r="925" spans="1:3" x14ac:dyDescent="0.25">
      <c r="A925" s="11">
        <v>41515</v>
      </c>
      <c r="B925" s="6">
        <v>23.72</v>
      </c>
      <c r="C925" s="6">
        <v>5.1283230341758159</v>
      </c>
    </row>
    <row r="926" spans="1:3" x14ac:dyDescent="0.25">
      <c r="A926" s="11">
        <v>41516</v>
      </c>
      <c r="B926" s="6">
        <v>23.41</v>
      </c>
      <c r="C926" s="6">
        <v>5.2837575714648466</v>
      </c>
    </row>
    <row r="927" spans="1:3" x14ac:dyDescent="0.25">
      <c r="A927" s="11">
        <v>41520</v>
      </c>
      <c r="B927" s="6">
        <v>24.34</v>
      </c>
      <c r="C927" s="6">
        <v>5.3059615945496121</v>
      </c>
    </row>
    <row r="928" spans="1:3" x14ac:dyDescent="0.25">
      <c r="A928" s="11">
        <v>41521</v>
      </c>
      <c r="B928" s="6">
        <v>24.4</v>
      </c>
      <c r="C928" s="6">
        <v>5.5085017779082026</v>
      </c>
    </row>
    <row r="929" spans="1:3" x14ac:dyDescent="0.25">
      <c r="A929" s="11">
        <v>41522</v>
      </c>
      <c r="B929" s="6">
        <v>24.92</v>
      </c>
      <c r="C929" s="6">
        <v>5.3189978620114644</v>
      </c>
    </row>
    <row r="930" spans="1:3" x14ac:dyDescent="0.25">
      <c r="A930" s="11">
        <v>41523</v>
      </c>
      <c r="B930" s="6">
        <v>24.71</v>
      </c>
      <c r="C930" s="6">
        <v>5.2910611005195776</v>
      </c>
    </row>
    <row r="931" spans="1:3" x14ac:dyDescent="0.25">
      <c r="A931" s="11">
        <v>41526</v>
      </c>
      <c r="B931" s="6">
        <v>25.64</v>
      </c>
      <c r="C931" s="6">
        <v>5.6137464475635683</v>
      </c>
    </row>
    <row r="932" spans="1:3" x14ac:dyDescent="0.25">
      <c r="A932" s="11">
        <v>41527</v>
      </c>
      <c r="B932" s="6">
        <v>26.56</v>
      </c>
      <c r="C932" s="6">
        <v>5.4819494025283992</v>
      </c>
    </row>
    <row r="933" spans="1:3" x14ac:dyDescent="0.25">
      <c r="A933" s="11">
        <v>41528</v>
      </c>
      <c r="B933" s="6">
        <v>27.41</v>
      </c>
      <c r="C933" s="6">
        <v>5.3772314877863758</v>
      </c>
    </row>
    <row r="934" spans="1:3" x14ac:dyDescent="0.25">
      <c r="A934" s="11">
        <v>41529</v>
      </c>
      <c r="B934" s="6">
        <v>26.94</v>
      </c>
      <c r="C934" s="6">
        <v>5.5433635218662864</v>
      </c>
    </row>
    <row r="935" spans="1:3" x14ac:dyDescent="0.25">
      <c r="A935" s="11">
        <v>41530</v>
      </c>
      <c r="B935" s="6">
        <v>27.38</v>
      </c>
      <c r="C935" s="6">
        <v>5.538007522832098</v>
      </c>
    </row>
    <row r="936" spans="1:3" x14ac:dyDescent="0.25">
      <c r="A936" s="11">
        <v>41533</v>
      </c>
      <c r="B936" s="6">
        <v>27.66</v>
      </c>
      <c r="C936" s="6">
        <v>5.6582480093741143</v>
      </c>
    </row>
    <row r="937" spans="1:3" x14ac:dyDescent="0.25">
      <c r="A937" s="11">
        <v>41534</v>
      </c>
      <c r="B937" s="6">
        <v>27.95</v>
      </c>
      <c r="C937" s="6">
        <v>5.5715348525924933</v>
      </c>
    </row>
    <row r="938" spans="1:3" x14ac:dyDescent="0.25">
      <c r="A938" s="11">
        <v>41535</v>
      </c>
      <c r="B938" s="6">
        <v>28.95</v>
      </c>
      <c r="C938" s="6">
        <v>5.3589230357990862</v>
      </c>
    </row>
    <row r="939" spans="1:3" x14ac:dyDescent="0.25">
      <c r="A939" s="11">
        <v>41536</v>
      </c>
      <c r="B939" s="6">
        <v>29.1</v>
      </c>
      <c r="C939" s="6">
        <v>5.5377953567940539</v>
      </c>
    </row>
    <row r="940" spans="1:3" x14ac:dyDescent="0.25">
      <c r="A940" s="11">
        <v>41537</v>
      </c>
      <c r="B940" s="6">
        <v>28.55</v>
      </c>
      <c r="C940" s="6">
        <v>5.2918759433641807</v>
      </c>
    </row>
    <row r="941" spans="1:3" x14ac:dyDescent="0.25">
      <c r="A941" s="11">
        <v>41540</v>
      </c>
      <c r="B941" s="6">
        <v>28.21</v>
      </c>
      <c r="C941" s="6">
        <v>4.8461751757680007</v>
      </c>
    </row>
    <row r="942" spans="1:3" x14ac:dyDescent="0.25">
      <c r="A942" s="11">
        <v>41541</v>
      </c>
      <c r="B942" s="6">
        <v>28.33</v>
      </c>
      <c r="C942" s="6">
        <v>4.9782591237886766</v>
      </c>
    </row>
    <row r="943" spans="1:3" x14ac:dyDescent="0.25">
      <c r="A943" s="11">
        <v>41542</v>
      </c>
      <c r="B943" s="6">
        <v>28.41</v>
      </c>
      <c r="C943" s="6">
        <v>4.904276898054766</v>
      </c>
    </row>
    <row r="944" spans="1:3" x14ac:dyDescent="0.25">
      <c r="A944" s="11">
        <v>41543</v>
      </c>
      <c r="B944" s="6">
        <v>28.95</v>
      </c>
      <c r="C944" s="6">
        <v>4.8233870295778507</v>
      </c>
    </row>
    <row r="945" spans="1:3" x14ac:dyDescent="0.25">
      <c r="A945" s="11">
        <v>41544</v>
      </c>
      <c r="B945" s="6"/>
      <c r="C945" s="6">
        <v>4.4323123577942818</v>
      </c>
    </row>
    <row r="946" spans="1:3" x14ac:dyDescent="0.25">
      <c r="A946" s="11" t="s">
        <v>18</v>
      </c>
      <c r="B946" s="6">
        <v>12258.924217299604</v>
      </c>
      <c r="C946" s="6">
        <v>19503.743761937087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81"/>
  <sheetViews>
    <sheetView topLeftCell="A45" workbookViewId="0">
      <selection activeCell="H30" sqref="H30"/>
    </sheetView>
  </sheetViews>
  <sheetFormatPr defaultRowHeight="15" x14ac:dyDescent="0.25"/>
  <sheetData>
    <row r="5" spans="2:3" x14ac:dyDescent="0.25">
      <c r="B5">
        <v>1</v>
      </c>
      <c r="C5" t="s">
        <v>40</v>
      </c>
    </row>
    <row r="6" spans="2:3" x14ac:dyDescent="0.25">
      <c r="B6">
        <v>2</v>
      </c>
      <c r="C6" t="s">
        <v>41</v>
      </c>
    </row>
    <row r="7" spans="2:3" x14ac:dyDescent="0.25">
      <c r="B7">
        <v>3</v>
      </c>
      <c r="C7" t="s">
        <v>42</v>
      </c>
    </row>
    <row r="8" spans="2:3" x14ac:dyDescent="0.25">
      <c r="B8">
        <v>4</v>
      </c>
      <c r="C8" t="s">
        <v>43</v>
      </c>
    </row>
    <row r="9" spans="2:3" x14ac:dyDescent="0.25">
      <c r="B9">
        <v>5</v>
      </c>
      <c r="C9" t="s">
        <v>44</v>
      </c>
    </row>
    <row r="10" spans="2:3" x14ac:dyDescent="0.25">
      <c r="B10">
        <v>6</v>
      </c>
      <c r="C10" t="s">
        <v>45</v>
      </c>
    </row>
    <row r="11" spans="2:3" x14ac:dyDescent="0.25">
      <c r="B11">
        <v>7</v>
      </c>
      <c r="C11" t="s">
        <v>46</v>
      </c>
    </row>
    <row r="12" spans="2:3" x14ac:dyDescent="0.25">
      <c r="B12">
        <v>8</v>
      </c>
      <c r="C12" t="s">
        <v>47</v>
      </c>
    </row>
    <row r="13" spans="2:3" x14ac:dyDescent="0.25">
      <c r="B13">
        <v>9</v>
      </c>
      <c r="C13" t="s">
        <v>48</v>
      </c>
    </row>
    <row r="14" spans="2:3" x14ac:dyDescent="0.25">
      <c r="B14">
        <v>10</v>
      </c>
      <c r="C14" t="s">
        <v>49</v>
      </c>
    </row>
    <row r="15" spans="2:3" x14ac:dyDescent="0.25">
      <c r="B15">
        <v>11</v>
      </c>
      <c r="C15" t="s">
        <v>50</v>
      </c>
    </row>
    <row r="16" spans="2:3" x14ac:dyDescent="0.25">
      <c r="B16">
        <v>12</v>
      </c>
      <c r="C16" t="s">
        <v>51</v>
      </c>
    </row>
    <row r="17" spans="2:3" x14ac:dyDescent="0.25">
      <c r="B17">
        <v>13</v>
      </c>
      <c r="C17" t="s">
        <v>52</v>
      </c>
    </row>
    <row r="18" spans="2:3" x14ac:dyDescent="0.25">
      <c r="B18">
        <v>14</v>
      </c>
      <c r="C18" t="s">
        <v>53</v>
      </c>
    </row>
    <row r="19" spans="2:3" x14ac:dyDescent="0.25">
      <c r="B19">
        <v>15</v>
      </c>
      <c r="C19" t="s">
        <v>54</v>
      </c>
    </row>
    <row r="20" spans="2:3" x14ac:dyDescent="0.25">
      <c r="B20">
        <v>16</v>
      </c>
      <c r="C20" t="s">
        <v>55</v>
      </c>
    </row>
    <row r="21" spans="2:3" x14ac:dyDescent="0.25">
      <c r="B21">
        <v>17</v>
      </c>
      <c r="C21" t="s">
        <v>56</v>
      </c>
    </row>
    <row r="22" spans="2:3" x14ac:dyDescent="0.25">
      <c r="B22">
        <v>18</v>
      </c>
      <c r="C22" t="s">
        <v>57</v>
      </c>
    </row>
    <row r="23" spans="2:3" x14ac:dyDescent="0.25">
      <c r="B23">
        <v>19</v>
      </c>
      <c r="C23" t="s">
        <v>58</v>
      </c>
    </row>
    <row r="24" spans="2:3" x14ac:dyDescent="0.25">
      <c r="B24">
        <v>20</v>
      </c>
      <c r="C24" t="s">
        <v>59</v>
      </c>
    </row>
    <row r="25" spans="2:3" x14ac:dyDescent="0.25">
      <c r="B25">
        <v>21</v>
      </c>
      <c r="C25" t="s">
        <v>60</v>
      </c>
    </row>
    <row r="26" spans="2:3" x14ac:dyDescent="0.25">
      <c r="B26">
        <v>22</v>
      </c>
      <c r="C26" t="s">
        <v>61</v>
      </c>
    </row>
    <row r="27" spans="2:3" x14ac:dyDescent="0.25">
      <c r="B27">
        <v>23</v>
      </c>
      <c r="C27" t="s">
        <v>62</v>
      </c>
    </row>
    <row r="28" spans="2:3" x14ac:dyDescent="0.25">
      <c r="B28">
        <v>24</v>
      </c>
      <c r="C28" t="s">
        <v>63</v>
      </c>
    </row>
    <row r="29" spans="2:3" x14ac:dyDescent="0.25">
      <c r="B29">
        <v>25</v>
      </c>
      <c r="C29" t="s">
        <v>64</v>
      </c>
    </row>
    <row r="30" spans="2:3" x14ac:dyDescent="0.25">
      <c r="B30">
        <v>26</v>
      </c>
      <c r="C30" t="s">
        <v>65</v>
      </c>
    </row>
    <row r="31" spans="2:3" x14ac:dyDescent="0.25">
      <c r="B31">
        <v>27</v>
      </c>
      <c r="C31" t="s">
        <v>66</v>
      </c>
    </row>
    <row r="32" spans="2:3" x14ac:dyDescent="0.25">
      <c r="B32">
        <v>28</v>
      </c>
      <c r="C32" t="s">
        <v>67</v>
      </c>
    </row>
    <row r="33" spans="2:3" x14ac:dyDescent="0.25">
      <c r="B33">
        <v>29</v>
      </c>
      <c r="C33" t="s">
        <v>68</v>
      </c>
    </row>
    <row r="34" spans="2:3" x14ac:dyDescent="0.25">
      <c r="B34">
        <v>30</v>
      </c>
      <c r="C34" t="s">
        <v>69</v>
      </c>
    </row>
    <row r="35" spans="2:3" x14ac:dyDescent="0.25">
      <c r="B35">
        <v>31</v>
      </c>
      <c r="C35" t="s">
        <v>70</v>
      </c>
    </row>
    <row r="36" spans="2:3" x14ac:dyDescent="0.25">
      <c r="B36">
        <v>32</v>
      </c>
      <c r="C36" t="s">
        <v>71</v>
      </c>
    </row>
    <row r="37" spans="2:3" x14ac:dyDescent="0.25">
      <c r="B37">
        <v>33</v>
      </c>
      <c r="C37" t="s">
        <v>72</v>
      </c>
    </row>
    <row r="38" spans="2:3" x14ac:dyDescent="0.25">
      <c r="B38">
        <v>34</v>
      </c>
      <c r="C38" t="s">
        <v>73</v>
      </c>
    </row>
    <row r="39" spans="2:3" x14ac:dyDescent="0.25">
      <c r="B39">
        <v>35</v>
      </c>
      <c r="C39" t="s">
        <v>74</v>
      </c>
    </row>
    <row r="40" spans="2:3" x14ac:dyDescent="0.25">
      <c r="B40">
        <v>36</v>
      </c>
      <c r="C40" t="s">
        <v>75</v>
      </c>
    </row>
    <row r="41" spans="2:3" x14ac:dyDescent="0.25">
      <c r="B41">
        <v>37</v>
      </c>
      <c r="C41" t="s">
        <v>76</v>
      </c>
    </row>
    <row r="42" spans="2:3" x14ac:dyDescent="0.25">
      <c r="B42">
        <v>38</v>
      </c>
      <c r="C42" t="s">
        <v>77</v>
      </c>
    </row>
    <row r="43" spans="2:3" x14ac:dyDescent="0.25">
      <c r="B43">
        <v>39</v>
      </c>
      <c r="C43" t="s">
        <v>78</v>
      </c>
    </row>
    <row r="44" spans="2:3" x14ac:dyDescent="0.25">
      <c r="B44">
        <v>40</v>
      </c>
      <c r="C44" t="s">
        <v>79</v>
      </c>
    </row>
    <row r="45" spans="2:3" x14ac:dyDescent="0.25">
      <c r="B45">
        <v>41</v>
      </c>
      <c r="C45" t="s">
        <v>80</v>
      </c>
    </row>
    <row r="46" spans="2:3" x14ac:dyDescent="0.25">
      <c r="B46">
        <v>42</v>
      </c>
      <c r="C46" t="s">
        <v>81</v>
      </c>
    </row>
    <row r="47" spans="2:3" x14ac:dyDescent="0.25">
      <c r="B47">
        <v>43</v>
      </c>
      <c r="C47" t="s">
        <v>82</v>
      </c>
    </row>
    <row r="48" spans="2:3" x14ac:dyDescent="0.25">
      <c r="B48">
        <v>44</v>
      </c>
      <c r="C48" t="s">
        <v>83</v>
      </c>
    </row>
    <row r="49" spans="2:3" x14ac:dyDescent="0.25">
      <c r="B49">
        <v>45</v>
      </c>
      <c r="C49" t="s">
        <v>84</v>
      </c>
    </row>
    <row r="50" spans="2:3" x14ac:dyDescent="0.25">
      <c r="B50">
        <v>46</v>
      </c>
      <c r="C50" t="s">
        <v>85</v>
      </c>
    </row>
    <row r="51" spans="2:3" x14ac:dyDescent="0.25">
      <c r="B51">
        <v>47</v>
      </c>
      <c r="C51" t="s">
        <v>86</v>
      </c>
    </row>
    <row r="52" spans="2:3" x14ac:dyDescent="0.25">
      <c r="B52">
        <v>48</v>
      </c>
      <c r="C52" t="s">
        <v>87</v>
      </c>
    </row>
    <row r="53" spans="2:3" x14ac:dyDescent="0.25">
      <c r="B53">
        <v>49</v>
      </c>
      <c r="C53" t="s">
        <v>88</v>
      </c>
    </row>
    <row r="54" spans="2:3" x14ac:dyDescent="0.25">
      <c r="B54">
        <v>50</v>
      </c>
      <c r="C54" t="s">
        <v>89</v>
      </c>
    </row>
    <row r="55" spans="2:3" x14ac:dyDescent="0.25">
      <c r="B55">
        <v>51</v>
      </c>
      <c r="C55" t="s">
        <v>90</v>
      </c>
    </row>
    <row r="56" spans="2:3" x14ac:dyDescent="0.25">
      <c r="B56">
        <v>52</v>
      </c>
      <c r="C56" t="s">
        <v>91</v>
      </c>
    </row>
    <row r="57" spans="2:3" x14ac:dyDescent="0.25">
      <c r="B57">
        <v>53</v>
      </c>
      <c r="C57" t="s">
        <v>92</v>
      </c>
    </row>
    <row r="58" spans="2:3" x14ac:dyDescent="0.25">
      <c r="B58">
        <v>54</v>
      </c>
      <c r="C58" t="s">
        <v>93</v>
      </c>
    </row>
    <row r="59" spans="2:3" x14ac:dyDescent="0.25">
      <c r="B59">
        <v>55</v>
      </c>
      <c r="C59" t="s">
        <v>94</v>
      </c>
    </row>
    <row r="60" spans="2:3" x14ac:dyDescent="0.25">
      <c r="B60">
        <v>56</v>
      </c>
      <c r="C60" t="s">
        <v>95</v>
      </c>
    </row>
    <row r="61" spans="2:3" x14ac:dyDescent="0.25">
      <c r="B61">
        <v>57</v>
      </c>
      <c r="C61" t="s">
        <v>96</v>
      </c>
    </row>
    <row r="62" spans="2:3" x14ac:dyDescent="0.25">
      <c r="B62">
        <v>58</v>
      </c>
      <c r="C62" t="s">
        <v>97</v>
      </c>
    </row>
    <row r="63" spans="2:3" x14ac:dyDescent="0.25">
      <c r="B63">
        <v>59</v>
      </c>
      <c r="C63" t="s">
        <v>98</v>
      </c>
    </row>
    <row r="64" spans="2:3" x14ac:dyDescent="0.25">
      <c r="B64">
        <v>60</v>
      </c>
      <c r="C64" t="s">
        <v>99</v>
      </c>
    </row>
    <row r="65" spans="2:3" x14ac:dyDescent="0.25">
      <c r="B65">
        <v>61</v>
      </c>
      <c r="C65" t="s">
        <v>100</v>
      </c>
    </row>
    <row r="66" spans="2:3" x14ac:dyDescent="0.25">
      <c r="B66">
        <v>62</v>
      </c>
      <c r="C66" t="s">
        <v>101</v>
      </c>
    </row>
    <row r="67" spans="2:3" x14ac:dyDescent="0.25">
      <c r="B67">
        <v>63</v>
      </c>
      <c r="C67" t="s">
        <v>102</v>
      </c>
    </row>
    <row r="68" spans="2:3" x14ac:dyDescent="0.25">
      <c r="B68">
        <v>64</v>
      </c>
      <c r="C68" t="s">
        <v>103</v>
      </c>
    </row>
    <row r="69" spans="2:3" x14ac:dyDescent="0.25">
      <c r="B69">
        <v>65</v>
      </c>
      <c r="C69" t="s">
        <v>104</v>
      </c>
    </row>
    <row r="70" spans="2:3" x14ac:dyDescent="0.25">
      <c r="B70">
        <v>66</v>
      </c>
      <c r="C70" t="s">
        <v>105</v>
      </c>
    </row>
    <row r="71" spans="2:3" x14ac:dyDescent="0.25">
      <c r="B71">
        <v>67</v>
      </c>
      <c r="C71" t="s">
        <v>106</v>
      </c>
    </row>
    <row r="72" spans="2:3" x14ac:dyDescent="0.25">
      <c r="B72">
        <v>68</v>
      </c>
      <c r="C72" t="s">
        <v>107</v>
      </c>
    </row>
    <row r="73" spans="2:3" x14ac:dyDescent="0.25">
      <c r="B73">
        <v>69</v>
      </c>
      <c r="C73" t="s">
        <v>108</v>
      </c>
    </row>
    <row r="74" spans="2:3" x14ac:dyDescent="0.25">
      <c r="B74">
        <v>70</v>
      </c>
      <c r="C74" t="s">
        <v>109</v>
      </c>
    </row>
    <row r="75" spans="2:3" x14ac:dyDescent="0.25">
      <c r="B75">
        <v>71</v>
      </c>
      <c r="C75" t="s">
        <v>110</v>
      </c>
    </row>
    <row r="76" spans="2:3" x14ac:dyDescent="0.25">
      <c r="B76">
        <v>72</v>
      </c>
      <c r="C76" t="s">
        <v>111</v>
      </c>
    </row>
    <row r="77" spans="2:3" x14ac:dyDescent="0.25">
      <c r="B77">
        <v>73</v>
      </c>
      <c r="C77" t="s">
        <v>112</v>
      </c>
    </row>
    <row r="78" spans="2:3" x14ac:dyDescent="0.25">
      <c r="B78">
        <v>74</v>
      </c>
      <c r="C78" t="s">
        <v>113</v>
      </c>
    </row>
    <row r="79" spans="2:3" x14ac:dyDescent="0.25">
      <c r="B79">
        <v>75</v>
      </c>
      <c r="C79" t="s">
        <v>114</v>
      </c>
    </row>
    <row r="80" spans="2:3" x14ac:dyDescent="0.25">
      <c r="B80">
        <v>76</v>
      </c>
      <c r="C80" t="s">
        <v>115</v>
      </c>
    </row>
    <row r="81" spans="2:3" x14ac:dyDescent="0.25">
      <c r="B81">
        <v>77</v>
      </c>
      <c r="C81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Master</vt:lpstr>
      <vt:lpstr>Bins</vt:lpstr>
      <vt:lpstr>Dist Pivot</vt:lpstr>
      <vt:lpstr>Return-Pivot</vt:lpstr>
      <vt:lpstr>Tables</vt:lpstr>
      <vt:lpstr>Distribution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Vance</dc:creator>
  <cp:lastModifiedBy>Vance</cp:lastModifiedBy>
  <dcterms:created xsi:type="dcterms:W3CDTF">2013-09-26T17:50:28Z</dcterms:created>
  <dcterms:modified xsi:type="dcterms:W3CDTF">2013-09-30T20:42:57Z</dcterms:modified>
</cp:coreProperties>
</file>